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4_企画財政課\02_財政係\060 公会計関係\R1\完了・公表\公表帳票類\公表用PDF\"/>
    </mc:Choice>
  </mc:AlternateContent>
  <bookViews>
    <workbookView xWindow="0" yWindow="0" windowWidth="28800" windowHeight="12180"/>
  </bookViews>
  <sheets>
    <sheet name="附属明細書　目次" sheetId="2" r:id="rId1"/>
    <sheet name="１．①有形固定資産の明細" sheetId="3" r:id="rId2"/>
    <sheet name="２．②有形固定資産に係る行政目的別の明細" sheetId="6" r:id="rId3"/>
    <sheet name="３．③投資及び出資金の明細" sheetId="4" r:id="rId4"/>
    <sheet name="４．④基金の明細" sheetId="1" r:id="rId5"/>
    <sheet name="５．⑤貸付金の明細" sheetId="5" r:id="rId6"/>
    <sheet name="６．⑥長期延滞債権の明細" sheetId="7" r:id="rId7"/>
    <sheet name="６．⑦未収金の明細" sheetId="8" r:id="rId8"/>
    <sheet name="７．地方債の明細" sheetId="9" r:id="rId9"/>
    <sheet name="８．④引当金の明細　" sheetId="10" r:id="rId10"/>
    <sheet name="９．補助金等の明細" sheetId="11" r:id="rId11"/>
    <sheet name="10.財源の明細" sheetId="13" r:id="rId12"/>
    <sheet name="11.財源情報の明細" sheetId="14" r:id="rId13"/>
    <sheet name="12.資金の明細" sheetId="12" r:id="rId14"/>
  </sheets>
  <definedNames>
    <definedName name="_xlnm.Print_Area" localSheetId="1">'１．①有形固定資産の明細'!$A$1:$AA$72</definedName>
    <definedName name="_xlnm.Print_Area" localSheetId="11">'10.財源の明細'!$A$1:$E$53</definedName>
    <definedName name="_xlnm.Print_Area" localSheetId="12">'11.財源情報の明細'!$A$1:$F$12</definedName>
    <definedName name="_xlnm.Print_Area" localSheetId="3">'３．③投資及び出資金の明細'!$A$1:$L$43</definedName>
    <definedName name="_xlnm.Print_Area" localSheetId="6">'６．⑥長期延滞債権の明細'!$A$1:$C$33</definedName>
    <definedName name="_xlnm.Print_Area" localSheetId="7">'６．⑦未収金の明細'!$A$1:$C$35</definedName>
    <definedName name="_xlnm.Print_Area" localSheetId="9">'８．④引当金の明細　'!$A$1:$F$29</definedName>
    <definedName name="_xlnm.Print_Area" localSheetId="10">'９．補助金等の明細'!$A$1:$E$70</definedName>
    <definedName name="_xlnm.Print_Titles" localSheetId="11">'10.財源の明細'!$1:$5</definedName>
    <definedName name="_xlnm.Print_Titles" localSheetId="6">'６．⑥長期延滞債権の明細'!$1:$5</definedName>
    <definedName name="_xlnm.Print_Titles" localSheetId="7">'６．⑦未収金の明細'!$1:$5</definedName>
    <definedName name="_xlnm.Print_Titles" localSheetId="10">'９．補助金等の明細'!$1:$6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0" l="1"/>
  <c r="D18" i="10"/>
  <c r="D15" i="10"/>
  <c r="D12" i="10"/>
  <c r="D8" i="10"/>
  <c r="E18" i="10"/>
  <c r="E21" i="10"/>
  <c r="E12" i="10"/>
  <c r="E8" i="10"/>
  <c r="I35" i="14"/>
  <c r="I34" i="14"/>
  <c r="I32" i="14"/>
  <c r="I36" i="14" s="1"/>
  <c r="F16" i="14"/>
  <c r="E11" i="14" s="1"/>
  <c r="E7" i="14" s="1"/>
  <c r="C13" i="14"/>
  <c r="D11" i="14"/>
  <c r="D7" i="14" s="1"/>
  <c r="C11" i="14"/>
  <c r="B10" i="14"/>
  <c r="B11" i="14" s="1"/>
  <c r="F9" i="14"/>
  <c r="E9" i="14"/>
  <c r="E8" i="14"/>
  <c r="F8" i="14" s="1"/>
  <c r="C7" i="14"/>
  <c r="F7" i="14" l="1"/>
  <c r="F11" i="14" s="1"/>
  <c r="I37" i="14" s="1"/>
  <c r="I41" i="14" s="1"/>
  <c r="D63" i="11"/>
  <c r="A33" i="9" l="1"/>
  <c r="A26" i="9"/>
  <c r="B9" i="9"/>
  <c r="B8" i="9"/>
  <c r="B14" i="9"/>
  <c r="D10" i="11" l="1"/>
  <c r="F15" i="1" l="1"/>
  <c r="G15" i="1" s="1"/>
  <c r="E14" i="4"/>
  <c r="E27" i="10" l="1"/>
  <c r="D27" i="10"/>
  <c r="C27" i="10"/>
  <c r="E26" i="10"/>
  <c r="D26" i="10"/>
  <c r="C26" i="10"/>
  <c r="C25" i="10"/>
  <c r="B27" i="10"/>
  <c r="B26" i="10"/>
  <c r="B25" i="10"/>
  <c r="E15" i="10"/>
  <c r="E25" i="10" l="1"/>
  <c r="D25" i="10"/>
  <c r="D66" i="11"/>
  <c r="D51" i="11"/>
  <c r="E50" i="13" l="1"/>
  <c r="E43" i="13"/>
  <c r="E51" i="13" l="1"/>
  <c r="F19" i="10"/>
  <c r="F8" i="10"/>
  <c r="G14" i="4"/>
  <c r="H14" i="4" s="1"/>
  <c r="F12" i="10" l="1"/>
  <c r="F9" i="10"/>
  <c r="F26" i="10" s="1"/>
  <c r="F10" i="10"/>
  <c r="J40" i="4" l="1"/>
  <c r="J39" i="4"/>
  <c r="J38" i="4"/>
  <c r="J37" i="4"/>
  <c r="J36" i="4"/>
  <c r="J35" i="4"/>
  <c r="J34" i="4"/>
  <c r="J33" i="4"/>
  <c r="J32" i="4"/>
  <c r="J31" i="4"/>
  <c r="J29" i="4"/>
  <c r="J28" i="4"/>
  <c r="J27" i="4"/>
  <c r="J26" i="4"/>
  <c r="J30" i="4"/>
  <c r="B22" i="4"/>
  <c r="B41" i="4"/>
  <c r="B13" i="12"/>
  <c r="B6" i="12"/>
  <c r="B16" i="12" l="1"/>
  <c r="B43" i="4"/>
  <c r="E40" i="13" l="1"/>
  <c r="E19" i="13"/>
  <c r="C28" i="7"/>
  <c r="C30" i="8"/>
  <c r="C19" i="7"/>
  <c r="C21" i="7"/>
  <c r="C12" i="8"/>
  <c r="C12" i="7"/>
  <c r="C26" i="8"/>
  <c r="C26" i="7"/>
  <c r="C7" i="8"/>
  <c r="C7" i="7"/>
  <c r="C32" i="7" l="1"/>
  <c r="C34" i="8"/>
  <c r="C24" i="7"/>
  <c r="B30" i="8"/>
  <c r="B28" i="7"/>
  <c r="B12" i="7"/>
  <c r="B12" i="8"/>
  <c r="B26" i="8"/>
  <c r="B7" i="8"/>
  <c r="B7" i="7"/>
  <c r="B26" i="7"/>
  <c r="B34" i="8" l="1"/>
  <c r="B32" i="7"/>
  <c r="C33" i="7"/>
  <c r="H28" i="4"/>
  <c r="H29" i="4"/>
  <c r="H30" i="4"/>
  <c r="H31" i="4"/>
  <c r="H32" i="4"/>
  <c r="H33" i="4"/>
  <c r="H34" i="4"/>
  <c r="H35" i="4"/>
  <c r="H36" i="4"/>
  <c r="H37" i="4"/>
  <c r="H38" i="4"/>
  <c r="H39" i="4"/>
  <c r="H27" i="4"/>
  <c r="H40" i="4"/>
  <c r="F19" i="1"/>
  <c r="F25" i="1"/>
  <c r="G25" i="1" s="1"/>
  <c r="F22" i="1"/>
  <c r="G22" i="1" s="1"/>
  <c r="C17" i="1"/>
  <c r="D17" i="1"/>
  <c r="E17" i="1"/>
  <c r="B17" i="1"/>
  <c r="B24" i="1"/>
  <c r="F24" i="1" s="1"/>
  <c r="G24" i="1" s="1"/>
  <c r="B9" i="1"/>
  <c r="B6" i="1" s="1"/>
  <c r="F14" i="1"/>
  <c r="G14" i="1" s="1"/>
  <c r="D18" i="5"/>
  <c r="G19" i="1" l="1"/>
  <c r="C14" i="10" l="1"/>
  <c r="C17" i="10"/>
  <c r="C20" i="10" l="1"/>
  <c r="D20" i="10"/>
  <c r="E20" i="10"/>
  <c r="B20" i="10"/>
  <c r="D17" i="10"/>
  <c r="E17" i="10"/>
  <c r="B17" i="10"/>
  <c r="D14" i="10"/>
  <c r="E14" i="10"/>
  <c r="B14" i="10"/>
  <c r="C11" i="10"/>
  <c r="D11" i="10"/>
  <c r="E11" i="10"/>
  <c r="B11" i="10"/>
  <c r="C7" i="10"/>
  <c r="D7" i="10"/>
  <c r="E7" i="10"/>
  <c r="B7" i="10"/>
  <c r="F22" i="10"/>
  <c r="F21" i="10"/>
  <c r="C24" i="10" l="1"/>
  <c r="D24" i="10"/>
  <c r="B24" i="10"/>
  <c r="E24" i="10"/>
  <c r="F20" i="10"/>
  <c r="D19" i="9" l="1"/>
  <c r="E19" i="9"/>
  <c r="F19" i="9"/>
  <c r="G19" i="9"/>
  <c r="H19" i="9"/>
  <c r="I19" i="9"/>
  <c r="J19" i="9"/>
  <c r="K19" i="9"/>
  <c r="C19" i="9"/>
  <c r="F16" i="10"/>
  <c r="F13" i="10"/>
  <c r="B21" i="1"/>
  <c r="B27" i="1" s="1"/>
  <c r="M14" i="4"/>
  <c r="F27" i="10" l="1"/>
  <c r="F21" i="1"/>
  <c r="G21" i="1" s="1"/>
  <c r="B19" i="9"/>
  <c r="M16" i="4" l="1"/>
  <c r="D37" i="11" l="1"/>
  <c r="D69" i="11" s="1"/>
  <c r="E27" i="13" l="1"/>
  <c r="E23" i="13"/>
  <c r="E28" i="13" l="1"/>
  <c r="E29" i="13" s="1"/>
  <c r="D9" i="11"/>
  <c r="F18" i="10" l="1"/>
  <c r="F17" i="10" s="1"/>
  <c r="F15" i="10"/>
  <c r="F11" i="10"/>
  <c r="F7" i="10"/>
  <c r="F14" i="10" l="1"/>
  <c r="F24" i="10" s="1"/>
  <c r="F25" i="10"/>
  <c r="C21" i="8" l="1"/>
  <c r="D21" i="8" s="1"/>
  <c r="B21" i="8"/>
  <c r="C19" i="8"/>
  <c r="B19" i="8"/>
  <c r="B24" i="8" l="1"/>
  <c r="B35" i="8" s="1"/>
  <c r="C24" i="8"/>
  <c r="F7" i="8"/>
  <c r="C35" i="8" l="1"/>
  <c r="D24" i="8"/>
  <c r="F24" i="8" s="1"/>
  <c r="B21" i="7"/>
  <c r="B19" i="7"/>
  <c r="B24" i="7" l="1"/>
  <c r="D24" i="7"/>
  <c r="F24" i="7" s="1"/>
  <c r="F7" i="7"/>
  <c r="F18" i="5" l="1"/>
  <c r="E18" i="5"/>
  <c r="C18" i="5"/>
  <c r="K41" i="4" l="1"/>
  <c r="J41" i="4"/>
  <c r="I41" i="4"/>
  <c r="F41" i="4"/>
  <c r="D41" i="4"/>
  <c r="C41" i="4"/>
  <c r="E41" i="4"/>
  <c r="J22" i="4"/>
  <c r="I22" i="4"/>
  <c r="H22" i="4"/>
  <c r="G22" i="4"/>
  <c r="F22" i="4"/>
  <c r="E22" i="4"/>
  <c r="D22" i="4"/>
  <c r="C22" i="4"/>
  <c r="H26" i="4" l="1"/>
  <c r="H41" i="4" s="1"/>
  <c r="E9" i="1" l="1"/>
  <c r="D9" i="1"/>
  <c r="D6" i="1" s="1"/>
  <c r="D27" i="1" s="1"/>
  <c r="C9" i="1"/>
  <c r="F18" i="1"/>
  <c r="G18" i="1" l="1"/>
  <c r="G17" i="1" s="1"/>
  <c r="F17" i="1"/>
  <c r="C6" i="1"/>
  <c r="C27" i="1" s="1"/>
  <c r="E6" i="1"/>
  <c r="E27" i="1" s="1"/>
  <c r="F10" i="1" l="1"/>
  <c r="F11" i="1"/>
  <c r="G11" i="1" s="1"/>
  <c r="F12" i="1"/>
  <c r="G12" i="1" s="1"/>
  <c r="F13" i="1"/>
  <c r="G13" i="1" s="1"/>
  <c r="F16" i="1"/>
  <c r="G16" i="1" s="1"/>
  <c r="F8" i="1"/>
  <c r="F26" i="1"/>
  <c r="G26" i="1" s="1"/>
  <c r="F7" i="1"/>
  <c r="F9" i="1" l="1"/>
  <c r="F6" i="1" s="1"/>
  <c r="F27" i="1" s="1"/>
  <c r="G8" i="1"/>
  <c r="G10" i="1"/>
  <c r="G9" i="1" s="1"/>
  <c r="G7" i="1"/>
  <c r="B33" i="7"/>
  <c r="D70" i="11"/>
  <c r="G6" i="1" l="1"/>
  <c r="G27" i="1" s="1"/>
  <c r="E52" i="13"/>
  <c r="E53" i="13" s="1"/>
  <c r="G18" i="5"/>
</calcChain>
</file>

<file path=xl/sharedStrings.xml><?xml version="1.0" encoding="utf-8"?>
<sst xmlns="http://schemas.openxmlformats.org/spreadsheetml/2006/main" count="3594" uniqueCount="431">
  <si>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</si>
  <si>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</si>
  <si>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</si>
  <si>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</si>
  <si>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</si>
  <si>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</si>
  <si>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</si>
  <si>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</t>
  </si>
  <si>
    <t>合計</t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</si>
  <si>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</si>
  <si>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</si>
  <si>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(単位：円)</t>
    <rPh sb="4" eb="5">
      <t>エン</t>
    </rPh>
    <phoneticPr fontId="3"/>
  </si>
  <si>
    <t>その他基金</t>
    <rPh sb="2" eb="3">
      <t>タ</t>
    </rPh>
    <rPh sb="3" eb="5">
      <t>キキン</t>
    </rPh>
    <phoneticPr fontId="3"/>
  </si>
  <si>
    <t>＜貸借対照表の内容に関する明細＞</t>
  </si>
  <si>
    <t>２．附属明細書1（1）②有形固定資産の行政目的別明細</t>
  </si>
  <si>
    <t>４．附属明細書1（1）④基金の明細　</t>
  </si>
  <si>
    <r>
      <t>７．附属明細書1（2）①</t>
    </r>
    <r>
      <rPr>
        <sz val="10.5"/>
        <color rgb="FF000000"/>
        <rFont val="ＭＳ Ｐゴシック"/>
        <family val="3"/>
        <charset val="128"/>
      </rPr>
      <t>地方債（借入先別）の明細</t>
    </r>
  </si>
  <si>
    <t>＜行政コスト計算書の内容に関する明細＞</t>
  </si>
  <si>
    <t>９．附属明細書2（1）補助金等の明細</t>
  </si>
  <si>
    <t>＜純資産変動計算書の内容に関する明細＞</t>
  </si>
  <si>
    <t>10．附属明細書3（1）財源の明細</t>
  </si>
  <si>
    <t>11．附属明細書3（2）財源情報の明細</t>
  </si>
  <si>
    <t>＜資金収支計算書の内容に関する明細＞</t>
  </si>
  <si>
    <t>12．附属明細書4（1）資金の明細</t>
  </si>
  <si>
    <t>附属明細書　目次</t>
    <rPh sb="0" eb="2">
      <t>フゾク</t>
    </rPh>
    <rPh sb="2" eb="5">
      <t>メイサイショ</t>
    </rPh>
    <rPh sb="6" eb="8">
      <t>モクジ</t>
    </rPh>
    <phoneticPr fontId="3"/>
  </si>
  <si>
    <r>
      <t>　　　　　　　　　　　　　②</t>
    </r>
    <r>
      <rPr>
        <sz val="10.5"/>
        <color rgb="FF000000"/>
        <rFont val="ＭＳ Ｐゴシック"/>
        <family val="3"/>
        <charset val="128"/>
      </rPr>
      <t xml:space="preserve">地方債（利率別）の明細 </t>
    </r>
    <phoneticPr fontId="3"/>
  </si>
  <si>
    <r>
      <t>　　　　　　　　　　　　　③</t>
    </r>
    <r>
      <rPr>
        <sz val="10.5"/>
        <color rgb="FF000000"/>
        <rFont val="ＭＳ Ｐゴシック"/>
        <family val="3"/>
        <charset val="128"/>
      </rPr>
      <t>地方債（返済期間別）の明細</t>
    </r>
    <phoneticPr fontId="3"/>
  </si>
  <si>
    <t>有形固定資産の明細</t>
  </si>
  <si>
    <t>会計：全体会計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</si>
  <si>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</si>
  <si>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</si>
  <si>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</si>
  <si>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</si>
  <si>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</si>
  <si>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</si>
  <si>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</si>
  <si>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</si>
  <si>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</si>
  <si>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</si>
  <si>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</si>
  <si>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</si>
  <si>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</si>
  <si>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</si>
  <si>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</si>
  <si>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</si>
  <si>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</si>
  <si>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</si>
  <si>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</si>
  <si>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</si>
  <si>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</si>
  <si>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</si>
  <si>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</si>
  <si>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</si>
  <si>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</si>
  <si>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</si>
  <si>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</si>
  <si>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</si>
  <si>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</si>
  <si>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</si>
  <si>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</si>
  <si>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</si>
  <si>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</si>
  <si>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</si>
  <si>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</si>
  <si>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</si>
  <si>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</si>
  <si>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</si>
  <si>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</si>
  <si>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</si>
  <si>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</si>
  <si>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</si>
  <si>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</si>
  <si>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</si>
  <si>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</si>
  <si>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</si>
  <si>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</si>
  <si>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</si>
  <si>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</si>
  <si>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</si>
  <si>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</si>
  <si>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</si>
  <si>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</si>
  <si>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</si>
  <si>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</si>
  <si>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</si>
  <si>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</si>
  <si>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</si>
  <si>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</si>
  <si>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</si>
  <si>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</si>
  <si>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</si>
  <si>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</si>
  <si>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</si>
  <si>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</si>
  <si>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</si>
  <si>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</si>
  <si>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</si>
  <si>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</si>
  <si>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</si>
  <si>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無形固定資産</t>
  </si>
  <si>
    <t>　ソフトウェア</t>
  </si>
  <si>
    <t>　地上権</t>
  </si>
  <si>
    <t>　著作権・特許権</t>
  </si>
  <si>
    <t>　電話加入権</t>
  </si>
  <si>
    <t>　その他の無形固定資産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</si>
  <si>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</si>
  <si>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</si>
  <si>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</si>
  <si>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</si>
  <si>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</si>
  <si>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</si>
  <si>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</si>
  <si>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</si>
  <si>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１．附属明細書1（1）①有形固定資産の明細</t>
    <phoneticPr fontId="3"/>
  </si>
  <si>
    <t>３．附属明細書1（1）③投資及び出資金の明細</t>
    <phoneticPr fontId="3"/>
  </si>
  <si>
    <t>５．附属明細書1（1）⑤貸付金の明細</t>
    <phoneticPr fontId="3"/>
  </si>
  <si>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</si>
  <si>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</si>
  <si>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</si>
  <si>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</si>
  <si>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</si>
  <si>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</si>
  <si>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</si>
  <si>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</si>
  <si>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</si>
  <si>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</si>
  <si>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</si>
  <si>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</si>
  <si>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</si>
  <si>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</si>
  <si>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</si>
  <si>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</si>
  <si>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</si>
  <si>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</si>
  <si>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</si>
  <si>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</si>
  <si>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</si>
  <si>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</si>
  <si>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</si>
  <si>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  <phoneticPr fontId="3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</si>
  <si>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</si>
  <si>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</si>
  <si>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</si>
  <si>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</si>
  <si>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</si>
  <si>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</si>
  <si>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</si>
  <si>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６．附属明細書1（1）⑥長期延滞債権の明細</t>
    <phoneticPr fontId="3"/>
  </si>
  <si>
    <t>　　　　　　　　　　　　　⑦未収金の明細</t>
    <phoneticPr fontId="3"/>
  </si>
  <si>
    <t>長期延滞債権の明細</t>
  </si>
  <si>
    <t>徴収不能引当金計上額</t>
  </si>
  <si>
    <t>【税等未収金】</t>
    <rPh sb="1" eb="2">
      <t>ゼイ</t>
    </rPh>
    <rPh sb="2" eb="3">
      <t>トウ</t>
    </rPh>
    <rPh sb="3" eb="6">
      <t>ミシュウキン</t>
    </rPh>
    <phoneticPr fontId="3"/>
  </si>
  <si>
    <t>＜介護保険特別会計＞</t>
    <rPh sb="1" eb="3">
      <t>カイゴ</t>
    </rPh>
    <rPh sb="3" eb="5">
      <t>ホケン</t>
    </rPh>
    <rPh sb="5" eb="7">
      <t>トクベツ</t>
    </rPh>
    <rPh sb="7" eb="9">
      <t>カイケイ</t>
    </rPh>
    <phoneticPr fontId="3"/>
  </si>
  <si>
    <t>＜後期高齢者医療保険特別会計＞</t>
    <rPh sb="1" eb="3">
      <t>コウキ</t>
    </rPh>
    <rPh sb="3" eb="6">
      <t>コウレイシャ</t>
    </rPh>
    <rPh sb="6" eb="8">
      <t>イリョウ</t>
    </rPh>
    <rPh sb="8" eb="10">
      <t>ホケン</t>
    </rPh>
    <rPh sb="10" eb="12">
      <t>トクベツ</t>
    </rPh>
    <rPh sb="12" eb="14">
      <t>カイケイ</t>
    </rPh>
    <phoneticPr fontId="3"/>
  </si>
  <si>
    <t>小計</t>
  </si>
  <si>
    <t>【未収金】</t>
    <rPh sb="1" eb="4">
      <t>ミシュウキン</t>
    </rPh>
    <phoneticPr fontId="3"/>
  </si>
  <si>
    <t>未収金の明細</t>
  </si>
  <si>
    <t>【税等未収金】</t>
    <rPh sb="1" eb="2">
      <t>ゼイ</t>
    </rPh>
    <rPh sb="2" eb="3">
      <t>トウ</t>
    </rPh>
    <rPh sb="3" eb="5">
      <t>ミシュウ</t>
    </rPh>
    <phoneticPr fontId="3"/>
  </si>
  <si>
    <t>【未収金】</t>
  </si>
  <si>
    <t>地方債等（借入先別）の明細</t>
  </si>
  <si>
    <t>(単位：　　)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</si>
  <si>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</si>
  <si>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</si>
  <si>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</si>
  <si>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</si>
  <si>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</si>
  <si>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</si>
  <si>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</si>
  <si>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</si>
  <si>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</si>
  <si>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</si>
  <si>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</si>
  <si>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</si>
  <si>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</si>
  <si>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</si>
  <si>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</si>
  <si>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</si>
  <si>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</si>
  <si>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</si>
  <si>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</si>
  <si>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</si>
  <si>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</si>
  <si>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</si>
  <si>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</si>
  <si>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</si>
  <si>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</si>
  <si>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</si>
  <si>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</si>
  <si>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</si>
  <si>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</si>
  <si>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</si>
  <si>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</si>
  <si>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</si>
  <si>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</si>
  <si>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</si>
  <si>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</si>
  <si>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</si>
  <si>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徴収不能引当金</t>
  </si>
  <si>
    <t>退職手当引当金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</si>
  <si>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</si>
  <si>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</si>
  <si>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</si>
  <si>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</si>
  <si>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</si>
  <si>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</si>
  <si>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</si>
  <si>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</si>
  <si>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</si>
  <si>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</si>
  <si>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</si>
  <si>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</si>
  <si>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</si>
  <si>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地方譲与税</t>
    <rPh sb="0" eb="2">
      <t>チホウ</t>
    </rPh>
    <rPh sb="2" eb="5">
      <t>ジョウヨゼイ</t>
    </rPh>
    <phoneticPr fontId="3"/>
  </si>
  <si>
    <t>利子割交付金</t>
    <rPh sb="0" eb="3">
      <t>リシワリ</t>
    </rPh>
    <rPh sb="3" eb="6">
      <t>コウフキン</t>
    </rPh>
    <phoneticPr fontId="3"/>
  </si>
  <si>
    <t>配当割交付金</t>
    <rPh sb="0" eb="3">
      <t>ハイトウワリ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</si>
  <si>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</si>
  <si>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</si>
  <si>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自動車取得税交付金</t>
    <rPh sb="0" eb="3">
      <t>ジドウシャ</t>
    </rPh>
    <rPh sb="3" eb="6">
      <t>シュトクゼイ</t>
    </rPh>
    <rPh sb="6" eb="9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</si>
  <si>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</si>
  <si>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</si>
  <si>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</si>
  <si>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寄附金</t>
    <rPh sb="0" eb="3">
      <t>キフキン</t>
    </rPh>
    <phoneticPr fontId="3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</si>
  <si>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</si>
  <si>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</si>
  <si>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</si>
  <si>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トウ</t>
    </rPh>
    <rPh sb="5" eb="8">
      <t>シシュツキン</t>
    </rPh>
    <phoneticPr fontId="3"/>
  </si>
  <si>
    <t>経常的_x000D_
補助金</t>
  </si>
  <si>
    <t>特別会計</t>
    <rPh sb="0" eb="2">
      <t>トクベツ</t>
    </rPh>
    <rPh sb="2" eb="4">
      <t>カイケイ</t>
    </rPh>
    <phoneticPr fontId="3"/>
  </si>
  <si>
    <t>国民健康保険料</t>
    <rPh sb="0" eb="2">
      <t>コクミン</t>
    </rPh>
    <rPh sb="2" eb="4">
      <t>ケンコウ</t>
    </rPh>
    <rPh sb="4" eb="7">
      <t>ホケンリョウ</t>
    </rPh>
    <phoneticPr fontId="3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</si>
  <si>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"/>
  </si>
  <si>
    <t>介護保険料</t>
    <rPh sb="0" eb="2">
      <t>カイゴ</t>
    </rPh>
    <rPh sb="2" eb="5">
      <t>ホケンリョウ</t>
    </rPh>
    <phoneticPr fontId="3"/>
  </si>
  <si>
    <t>介護給付費交付金</t>
    <rPh sb="0" eb="2">
      <t>カイゴ</t>
    </rPh>
    <rPh sb="2" eb="5">
      <t>キュウフヒ</t>
    </rPh>
    <rPh sb="5" eb="8">
      <t>コウフキン</t>
    </rPh>
    <phoneticPr fontId="3"/>
  </si>
  <si>
    <t>介護　国庫支出金</t>
    <rPh sb="0" eb="2">
      <t>カイゴ</t>
    </rPh>
    <rPh sb="3" eb="5">
      <t>コッコ</t>
    </rPh>
    <rPh sb="5" eb="8">
      <t>シシュツキン</t>
    </rPh>
    <phoneticPr fontId="3"/>
  </si>
  <si>
    <t>国保　国庫支出金</t>
    <rPh sb="0" eb="2">
      <t>コクホ</t>
    </rPh>
    <rPh sb="3" eb="5">
      <t>コッコ</t>
    </rPh>
    <rPh sb="5" eb="8">
      <t>シシュツキン</t>
    </rPh>
    <phoneticPr fontId="3"/>
  </si>
  <si>
    <t>介護　都道府県等支出金</t>
    <rPh sb="0" eb="2">
      <t>カイゴ</t>
    </rPh>
    <rPh sb="3" eb="7">
      <t>トドウフケン</t>
    </rPh>
    <rPh sb="7" eb="8">
      <t>トウ</t>
    </rPh>
    <rPh sb="8" eb="11">
      <t>シシュツキン</t>
    </rPh>
    <phoneticPr fontId="3"/>
  </si>
  <si>
    <t>国保　都道府県等支出金</t>
    <rPh sb="0" eb="2">
      <t>コクホ</t>
    </rPh>
    <rPh sb="3" eb="7">
      <t>トドウフケン</t>
    </rPh>
    <rPh sb="7" eb="8">
      <t>トウ</t>
    </rPh>
    <rPh sb="8" eb="10">
      <t>シシュツ</t>
    </rPh>
    <rPh sb="10" eb="11">
      <t>キン</t>
    </rPh>
    <phoneticPr fontId="3"/>
  </si>
  <si>
    <t>資金の明細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</si>
  <si>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</si>
  <si>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</si>
  <si>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</si>
  <si>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</si>
  <si>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</si>
  <si>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</si>
  <si>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その他</t>
    <rPh sb="2" eb="3">
      <t>タ</t>
    </rPh>
    <phoneticPr fontId="6"/>
  </si>
  <si>
    <t>その他の補助金等
（補助金等）</t>
    <rPh sb="10" eb="13">
      <t>ホジョキン</t>
    </rPh>
    <rPh sb="13" eb="14">
      <t>トウ</t>
    </rPh>
    <phoneticPr fontId="3"/>
  </si>
  <si>
    <t>滞納繰越分普通徴収保険料</t>
  </si>
  <si>
    <t>高額介護サービス費</t>
    <rPh sb="0" eb="2">
      <t>コウガク</t>
    </rPh>
    <rPh sb="2" eb="4">
      <t>カイゴ</t>
    </rPh>
    <rPh sb="8" eb="9">
      <t>ヒ</t>
    </rPh>
    <phoneticPr fontId="3"/>
  </si>
  <si>
    <t xml:space="preserve">療養給付・保険料等負担金 </t>
    <rPh sb="0" eb="2">
      <t>リョウヨウ</t>
    </rPh>
    <rPh sb="2" eb="4">
      <t>キュウフ</t>
    </rPh>
    <phoneticPr fontId="3"/>
  </si>
  <si>
    <t>会計：一般会計</t>
  </si>
  <si>
    <t>＜一般会計＞</t>
    <rPh sb="1" eb="3">
      <t>イッパン</t>
    </rPh>
    <rPh sb="3" eb="5">
      <t>カイケイ</t>
    </rPh>
    <phoneticPr fontId="3"/>
  </si>
  <si>
    <t>＜下水道事業特別会計＞</t>
    <rPh sb="1" eb="4">
      <t>ゲスイドウ</t>
    </rPh>
    <rPh sb="4" eb="6">
      <t>ジギョウ</t>
    </rPh>
    <rPh sb="6" eb="8">
      <t>トクベツ</t>
    </rPh>
    <rPh sb="8" eb="10">
      <t>カイケイ</t>
    </rPh>
    <phoneticPr fontId="3"/>
  </si>
  <si>
    <t>＜国民健康保険事業特別会計(事業勘定)＞</t>
    <rPh sb="1" eb="3">
      <t>コクミン</t>
    </rPh>
    <rPh sb="3" eb="5">
      <t>ケンコウ</t>
    </rPh>
    <rPh sb="5" eb="7">
      <t>ホケン</t>
    </rPh>
    <rPh sb="7" eb="9">
      <t>ジギョウ</t>
    </rPh>
    <rPh sb="9" eb="11">
      <t>トクベツ</t>
    </rPh>
    <rPh sb="11" eb="13">
      <t>カイケイ</t>
    </rPh>
    <rPh sb="14" eb="16">
      <t>ジギョウ</t>
    </rPh>
    <rPh sb="16" eb="18">
      <t>カンジョウ</t>
    </rPh>
    <phoneticPr fontId="3"/>
  </si>
  <si>
    <t>＜国民健康保険特別会計(事業勘定)＞</t>
    <rPh sb="1" eb="3">
      <t>コクミン</t>
    </rPh>
    <rPh sb="3" eb="5">
      <t>ケンコウ</t>
    </rPh>
    <rPh sb="5" eb="7">
      <t>ホケン</t>
    </rPh>
    <rPh sb="7" eb="9">
      <t>トクベツ</t>
    </rPh>
    <rPh sb="9" eb="11">
      <t>カイケイ</t>
    </rPh>
    <rPh sb="12" eb="14">
      <t>ジギョウ</t>
    </rPh>
    <rPh sb="14" eb="16">
      <t>カンジョウ</t>
    </rPh>
    <phoneticPr fontId="3"/>
  </si>
  <si>
    <t>介護保険料　過年度分普通徴収</t>
    <rPh sb="0" eb="2">
      <t>カイゴ</t>
    </rPh>
    <rPh sb="2" eb="4">
      <t>ホケン</t>
    </rPh>
    <rPh sb="4" eb="5">
      <t>リョウ</t>
    </rPh>
    <rPh sb="6" eb="9">
      <t>カネンド</t>
    </rPh>
    <rPh sb="9" eb="10">
      <t>ブン</t>
    </rPh>
    <rPh sb="10" eb="12">
      <t>フツウ</t>
    </rPh>
    <rPh sb="12" eb="14">
      <t>チョウシュウ</t>
    </rPh>
    <phoneticPr fontId="1"/>
  </si>
  <si>
    <t>介護保険料　現年度分普通徴収</t>
    <rPh sb="0" eb="2">
      <t>カイゴ</t>
    </rPh>
    <rPh sb="2" eb="4">
      <t>ホケン</t>
    </rPh>
    <rPh sb="4" eb="5">
      <t>リョウ</t>
    </rPh>
    <rPh sb="6" eb="7">
      <t>ゲン</t>
    </rPh>
    <rPh sb="7" eb="9">
      <t>ネンド</t>
    </rPh>
    <rPh sb="9" eb="10">
      <t>ブン</t>
    </rPh>
    <rPh sb="10" eb="12">
      <t>フツウ</t>
    </rPh>
    <rPh sb="12" eb="14">
      <t>チョウシュウ</t>
    </rPh>
    <phoneticPr fontId="1"/>
  </si>
  <si>
    <t>＜後期高齢者医療特別会計＞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3"/>
  </si>
  <si>
    <t>後期高齢者医療保険料　現年度分普通徴収</t>
  </si>
  <si>
    <t>下水道受益者負担金（過年度分）</t>
    <rPh sb="0" eb="2">
      <t>ゲスイ</t>
    </rPh>
    <rPh sb="2" eb="3">
      <t>ドウ</t>
    </rPh>
    <rPh sb="3" eb="6">
      <t>ジュエキシャ</t>
    </rPh>
    <rPh sb="6" eb="9">
      <t>フタンキン</t>
    </rPh>
    <rPh sb="10" eb="13">
      <t>カネンド</t>
    </rPh>
    <rPh sb="13" eb="14">
      <t>ブン</t>
    </rPh>
    <phoneticPr fontId="2"/>
  </si>
  <si>
    <t>下水道使用料（過年度分）</t>
    <rPh sb="0" eb="2">
      <t>ゲスイ</t>
    </rPh>
    <rPh sb="2" eb="3">
      <t>ドウ</t>
    </rPh>
    <rPh sb="3" eb="6">
      <t>シヨウリョウ</t>
    </rPh>
    <rPh sb="7" eb="10">
      <t>カネンド</t>
    </rPh>
    <rPh sb="10" eb="11">
      <t>ブン</t>
    </rPh>
    <phoneticPr fontId="2"/>
  </si>
  <si>
    <t>下水道受益者負担金</t>
    <rPh sb="0" eb="2">
      <t>ゲスイ</t>
    </rPh>
    <rPh sb="2" eb="3">
      <t>ドウ</t>
    </rPh>
    <rPh sb="3" eb="6">
      <t>ジュエキシャ</t>
    </rPh>
    <rPh sb="6" eb="9">
      <t>フタンキン</t>
    </rPh>
    <phoneticPr fontId="2"/>
  </si>
  <si>
    <t>下水道使用料</t>
    <rPh sb="0" eb="2">
      <t>ゲスイ</t>
    </rPh>
    <rPh sb="2" eb="3">
      <t>ドウ</t>
    </rPh>
    <rPh sb="3" eb="6">
      <t>シヨウリョウ</t>
    </rPh>
    <phoneticPr fontId="2"/>
  </si>
  <si>
    <t>市税</t>
    <rPh sb="0" eb="1">
      <t>シ</t>
    </rPh>
    <rPh sb="1" eb="2">
      <t>ゼイ</t>
    </rPh>
    <phoneticPr fontId="3"/>
  </si>
  <si>
    <t>地方交付税</t>
    <rPh sb="0" eb="2">
      <t>チホウ</t>
    </rPh>
    <rPh sb="2" eb="5">
      <t>コウフゼイ</t>
    </rPh>
    <phoneticPr fontId="3"/>
  </si>
  <si>
    <t>下水道事業分担金及び負担金</t>
    <rPh sb="0" eb="3">
      <t>ゲスイドウ</t>
    </rPh>
    <rPh sb="3" eb="5">
      <t>ジギョウ</t>
    </rPh>
    <rPh sb="5" eb="8">
      <t>ブンタンキン</t>
    </rPh>
    <rPh sb="8" eb="9">
      <t>オヨ</t>
    </rPh>
    <rPh sb="10" eb="13">
      <t>フタンキン</t>
    </rPh>
    <phoneticPr fontId="3"/>
  </si>
  <si>
    <t>その他</t>
    <rPh sb="2" eb="3">
      <t>タ</t>
    </rPh>
    <phoneticPr fontId="3"/>
  </si>
  <si>
    <t>＜国民健康保険事業特別会計＞</t>
    <rPh sb="1" eb="3">
      <t>コクミン</t>
    </rPh>
    <rPh sb="3" eb="5">
      <t>ケンコウ</t>
    </rPh>
    <rPh sb="5" eb="7">
      <t>ホケン</t>
    </rPh>
    <rPh sb="7" eb="9">
      <t>ジギョウ</t>
    </rPh>
    <rPh sb="9" eb="11">
      <t>トクベツ</t>
    </rPh>
    <rPh sb="11" eb="13">
      <t>カイケイ</t>
    </rPh>
    <phoneticPr fontId="3"/>
  </si>
  <si>
    <t>出産育児一時金</t>
    <rPh sb="0" eb="2">
      <t>シュッサン</t>
    </rPh>
    <rPh sb="2" eb="4">
      <t>イクジ</t>
    </rPh>
    <rPh sb="4" eb="7">
      <t>イチジキン</t>
    </rPh>
    <phoneticPr fontId="3"/>
  </si>
  <si>
    <t>居宅介護サービス給付費</t>
    <phoneticPr fontId="3"/>
  </si>
  <si>
    <t>【歳計外現金】</t>
    <rPh sb="1" eb="3">
      <t>サイケイ</t>
    </rPh>
    <rPh sb="3" eb="4">
      <t>ガイ</t>
    </rPh>
    <rPh sb="4" eb="6">
      <t>ゲンキン</t>
    </rPh>
    <phoneticPr fontId="3"/>
  </si>
  <si>
    <t>【歳計現金】</t>
    <rPh sb="1" eb="3">
      <t>サイケイ</t>
    </rPh>
    <rPh sb="3" eb="5">
      <t>ゲンキン</t>
    </rPh>
    <phoneticPr fontId="3"/>
  </si>
  <si>
    <t>未収金</t>
    <rPh sb="0" eb="3">
      <t>ミシュウキン</t>
    </rPh>
    <phoneticPr fontId="3"/>
  </si>
  <si>
    <t>税収等</t>
    <rPh sb="0" eb="2">
      <t>ゼイシュウ</t>
    </rPh>
    <rPh sb="2" eb="3">
      <t>トウ</t>
    </rPh>
    <phoneticPr fontId="3"/>
  </si>
  <si>
    <t>地方債償還</t>
    <rPh sb="0" eb="2">
      <t>チホウ</t>
    </rPh>
    <rPh sb="2" eb="3">
      <t>サイ</t>
    </rPh>
    <rPh sb="3" eb="5">
      <t>ショウカン</t>
    </rPh>
    <phoneticPr fontId="3"/>
  </si>
  <si>
    <t>地方債</t>
  </si>
  <si>
    <t>自治体名：長生村</t>
    <rPh sb="5" eb="8">
      <t>チョウセイムラ</t>
    </rPh>
    <phoneticPr fontId="3"/>
  </si>
  <si>
    <t>長生村</t>
    <rPh sb="0" eb="3">
      <t>チョウセイムラ</t>
    </rPh>
    <phoneticPr fontId="3"/>
  </si>
  <si>
    <t>　地域福祉基金</t>
  </si>
  <si>
    <t>　土地開発基金</t>
  </si>
  <si>
    <t>　教育施設整備基金</t>
  </si>
  <si>
    <t>　八積駅周辺環境整備基金</t>
  </si>
  <si>
    <t>　ふるさと応援基金</t>
    <rPh sb="5" eb="7">
      <t>オウエン</t>
    </rPh>
    <rPh sb="7" eb="9">
      <t>キキン</t>
    </rPh>
    <phoneticPr fontId="3"/>
  </si>
  <si>
    <t>　国民健康保険診療報酬支払準備基金</t>
  </si>
  <si>
    <r>
      <t>　高額</t>
    </r>
    <r>
      <rPr>
        <sz val="9"/>
        <rFont val="ＭＳ Ｐゴシック"/>
        <family val="3"/>
        <charset val="128"/>
        <scheme val="minor"/>
      </rPr>
      <t>療養費貸付基金</t>
    </r>
    <rPh sb="3" eb="6">
      <t>リョウヨウヒ</t>
    </rPh>
    <phoneticPr fontId="3"/>
  </si>
  <si>
    <t>　財政調整基金（公共下水道）</t>
  </si>
  <si>
    <t>　介護給付費準備基金</t>
  </si>
  <si>
    <t>九十九里水道企業団出資金</t>
  </si>
  <si>
    <t>株式</t>
    <rPh sb="0" eb="2">
      <t>カブシキ</t>
    </rPh>
    <phoneticPr fontId="3"/>
  </si>
  <si>
    <t>千葉県信用保証協会出捐金</t>
  </si>
  <si>
    <t>千葉県農業信用基金協会出資金</t>
  </si>
  <si>
    <t>千葉県家畜協会出資金</t>
  </si>
  <si>
    <t>千葉県暴力団追放県民会議出捐金</t>
  </si>
  <si>
    <t>ちば国際コンベンションビューロー出捐金</t>
  </si>
  <si>
    <t>千葉ヘルス財団出捐金</t>
  </si>
  <si>
    <t>千葉県下水道公社出捐金</t>
  </si>
  <si>
    <t>外房漁業振興基金出捐金</t>
  </si>
  <si>
    <t>千葉県建設技術センター出捐金</t>
  </si>
  <si>
    <t>千葉県動物保護管理協会出捐金</t>
  </si>
  <si>
    <t>千葉県スポーツ振興基金出捐金</t>
  </si>
  <si>
    <t>ちば園芸プラスチック加工（㈱）出資金</t>
  </si>
  <si>
    <t>地方公共団体金融機構出資金</t>
  </si>
  <si>
    <t>一般会計</t>
    <rPh sb="0" eb="2">
      <t>イッパン</t>
    </rPh>
    <rPh sb="2" eb="4">
      <t>カイケイ</t>
    </rPh>
    <phoneticPr fontId="5"/>
  </si>
  <si>
    <t>国民健康保険特別会計</t>
    <rPh sb="0" eb="6">
      <t>コクミンケンコウホケン</t>
    </rPh>
    <rPh sb="6" eb="8">
      <t>トクベツ</t>
    </rPh>
    <rPh sb="8" eb="10">
      <t>カイケイ</t>
    </rPh>
    <phoneticPr fontId="3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</si>
  <si>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3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</si>
  <si>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3"/>
  </si>
  <si>
    <t>公共下水道事業特別会計</t>
  </si>
  <si>
    <t>一般会計</t>
    <rPh sb="0" eb="2">
      <t>イッパン</t>
    </rPh>
    <rPh sb="2" eb="4">
      <t>カイケイ</t>
    </rPh>
    <phoneticPr fontId="19"/>
  </si>
  <si>
    <t>【特別分】</t>
  </si>
  <si>
    <t>＜公共下水道事業特別会計＞</t>
    <rPh sb="1" eb="3">
      <t>コウキョウ</t>
    </rPh>
    <rPh sb="3" eb="6">
      <t>ゲスイドウ</t>
    </rPh>
    <rPh sb="6" eb="8">
      <t>ジギョウ</t>
    </rPh>
    <rPh sb="8" eb="10">
      <t>トクベツ</t>
    </rPh>
    <rPh sb="10" eb="12">
      <t>カイケイ</t>
    </rPh>
    <phoneticPr fontId="3"/>
  </si>
  <si>
    <t>村民税　個人　滞納繰越分</t>
    <rPh sb="0" eb="2">
      <t>ソンミン</t>
    </rPh>
    <rPh sb="2" eb="3">
      <t>ゼイ</t>
    </rPh>
    <rPh sb="4" eb="6">
      <t>コジン</t>
    </rPh>
    <rPh sb="7" eb="9">
      <t>タイノウ</t>
    </rPh>
    <rPh sb="9" eb="11">
      <t>クリコシ</t>
    </rPh>
    <rPh sb="11" eb="12">
      <t>ブン</t>
    </rPh>
    <phoneticPr fontId="4"/>
  </si>
  <si>
    <t>村民税　法人　滞納繰越分</t>
    <rPh sb="0" eb="2">
      <t>ソンミン</t>
    </rPh>
    <rPh sb="2" eb="3">
      <t>ゼイ</t>
    </rPh>
    <rPh sb="4" eb="6">
      <t>ホウジン</t>
    </rPh>
    <rPh sb="7" eb="9">
      <t>タイノウ</t>
    </rPh>
    <rPh sb="9" eb="11">
      <t>クリコシ</t>
    </rPh>
    <rPh sb="11" eb="12">
      <t>ブン</t>
    </rPh>
    <phoneticPr fontId="4"/>
  </si>
  <si>
    <t>固定資産税　滞納繰越分</t>
    <rPh sb="0" eb="2">
      <t>コテイ</t>
    </rPh>
    <rPh sb="2" eb="5">
      <t>シサンゼイ</t>
    </rPh>
    <rPh sb="6" eb="8">
      <t>タイノウ</t>
    </rPh>
    <rPh sb="8" eb="10">
      <t>クリコシ</t>
    </rPh>
    <rPh sb="10" eb="11">
      <t>ブン</t>
    </rPh>
    <phoneticPr fontId="4"/>
  </si>
  <si>
    <t>軽自動車税　滞納繰越分</t>
    <rPh sb="0" eb="5">
      <t>ケイジドウシャゼイ</t>
    </rPh>
    <rPh sb="6" eb="8">
      <t>タイノウ</t>
    </rPh>
    <rPh sb="8" eb="10">
      <t>クリコシ</t>
    </rPh>
    <rPh sb="10" eb="11">
      <t>ブン</t>
    </rPh>
    <phoneticPr fontId="4"/>
  </si>
  <si>
    <t>下水処理施設使用料</t>
    <rPh sb="0" eb="2">
      <t>ゲスイ</t>
    </rPh>
    <rPh sb="2" eb="4">
      <t>ショリ</t>
    </rPh>
    <rPh sb="4" eb="6">
      <t>シセツ</t>
    </rPh>
    <rPh sb="6" eb="8">
      <t>シヨウ</t>
    </rPh>
    <rPh sb="8" eb="9">
      <t>リョウ</t>
    </rPh>
    <phoneticPr fontId="4"/>
  </si>
  <si>
    <t>雑収入</t>
    <rPh sb="0" eb="1">
      <t>ザツ</t>
    </rPh>
    <rPh sb="1" eb="3">
      <t>シュウニュウ</t>
    </rPh>
    <phoneticPr fontId="4"/>
  </si>
  <si>
    <t>国民健康保険税　一般被保険者（医療給付費分）滞納繰越分</t>
    <rPh sb="0" eb="2">
      <t>コクミン</t>
    </rPh>
    <rPh sb="2" eb="4">
      <t>ケンコウ</t>
    </rPh>
    <rPh sb="4" eb="6">
      <t>ホケン</t>
    </rPh>
    <rPh sb="6" eb="7">
      <t>ゼイ</t>
    </rPh>
    <rPh sb="8" eb="10">
      <t>イッパン</t>
    </rPh>
    <rPh sb="10" eb="14">
      <t>ヒホケンシャ</t>
    </rPh>
    <rPh sb="15" eb="17">
      <t>イリョウ</t>
    </rPh>
    <rPh sb="17" eb="19">
      <t>キュウフ</t>
    </rPh>
    <rPh sb="19" eb="20">
      <t>ヒ</t>
    </rPh>
    <rPh sb="20" eb="21">
      <t>ブン</t>
    </rPh>
    <rPh sb="22" eb="24">
      <t>タイノウ</t>
    </rPh>
    <rPh sb="24" eb="26">
      <t>クリコシ</t>
    </rPh>
    <rPh sb="26" eb="27">
      <t>ブン</t>
    </rPh>
    <phoneticPr fontId="4"/>
  </si>
  <si>
    <t>国民健康保険税　一般被保険者（後期高齢者支援金分）滞納繰越分</t>
    <rPh sb="0" eb="2">
      <t>コクミン</t>
    </rPh>
    <rPh sb="2" eb="4">
      <t>ケンコウ</t>
    </rPh>
    <rPh sb="4" eb="6">
      <t>ホケン</t>
    </rPh>
    <rPh sb="6" eb="7">
      <t>ゼイ</t>
    </rPh>
    <rPh sb="8" eb="10">
      <t>イッパン</t>
    </rPh>
    <rPh sb="10" eb="14">
      <t>ヒホケンシャ</t>
    </rPh>
    <rPh sb="15" eb="17">
      <t>コウキ</t>
    </rPh>
    <rPh sb="17" eb="20">
      <t>コウレイシャ</t>
    </rPh>
    <rPh sb="20" eb="22">
      <t>シエン</t>
    </rPh>
    <rPh sb="22" eb="23">
      <t>キン</t>
    </rPh>
    <rPh sb="23" eb="24">
      <t>ブン</t>
    </rPh>
    <rPh sb="25" eb="27">
      <t>タイノウ</t>
    </rPh>
    <rPh sb="27" eb="29">
      <t>クリコシ</t>
    </rPh>
    <rPh sb="29" eb="30">
      <t>ブン</t>
    </rPh>
    <phoneticPr fontId="4"/>
  </si>
  <si>
    <t>国民健康保険税　一般被保険者（介護納付金分）滞納繰越分</t>
    <rPh sb="0" eb="7">
      <t>コクミンケンコウホケンゼイ</t>
    </rPh>
    <rPh sb="8" eb="10">
      <t>イッパン</t>
    </rPh>
    <rPh sb="10" eb="14">
      <t>ヒホケンシャ</t>
    </rPh>
    <rPh sb="15" eb="17">
      <t>カイゴ</t>
    </rPh>
    <rPh sb="17" eb="20">
      <t>ノウフキン</t>
    </rPh>
    <rPh sb="20" eb="21">
      <t>ブン</t>
    </rPh>
    <rPh sb="22" eb="24">
      <t>タイノウ</t>
    </rPh>
    <rPh sb="24" eb="26">
      <t>クリコシ</t>
    </rPh>
    <rPh sb="26" eb="27">
      <t>ブン</t>
    </rPh>
    <phoneticPr fontId="4"/>
  </si>
  <si>
    <t>国民健康保険税　退職被保険者等（医療給付費分）滞納繰越分</t>
    <rPh sb="0" eb="2">
      <t>コクミン</t>
    </rPh>
    <rPh sb="2" eb="4">
      <t>ケンコウ</t>
    </rPh>
    <rPh sb="4" eb="6">
      <t>ホケン</t>
    </rPh>
    <rPh sb="6" eb="7">
      <t>ゼイ</t>
    </rPh>
    <rPh sb="8" eb="10">
      <t>タイショク</t>
    </rPh>
    <rPh sb="10" eb="14">
      <t>ヒホケンシャ</t>
    </rPh>
    <rPh sb="14" eb="15">
      <t>トウ</t>
    </rPh>
    <rPh sb="16" eb="18">
      <t>イリョウ</t>
    </rPh>
    <rPh sb="18" eb="20">
      <t>キュウフ</t>
    </rPh>
    <rPh sb="20" eb="21">
      <t>ヒ</t>
    </rPh>
    <rPh sb="21" eb="22">
      <t>ブン</t>
    </rPh>
    <rPh sb="23" eb="25">
      <t>タイノウ</t>
    </rPh>
    <rPh sb="25" eb="27">
      <t>クリコシ</t>
    </rPh>
    <rPh sb="27" eb="28">
      <t>ブン</t>
    </rPh>
    <phoneticPr fontId="4"/>
  </si>
  <si>
    <t>国民健康保険税　退職被保険者等（後期高齢者支援金分）滞納繰越分</t>
    <rPh sb="0" eb="2">
      <t>コクミン</t>
    </rPh>
    <rPh sb="2" eb="4">
      <t>ケンコウ</t>
    </rPh>
    <rPh sb="4" eb="6">
      <t>ホケン</t>
    </rPh>
    <rPh sb="6" eb="7">
      <t>ゼイ</t>
    </rPh>
    <rPh sb="8" eb="10">
      <t>タイショク</t>
    </rPh>
    <rPh sb="10" eb="14">
      <t>ヒホケンシャ</t>
    </rPh>
    <rPh sb="14" eb="15">
      <t>トウ</t>
    </rPh>
    <rPh sb="16" eb="18">
      <t>コウキ</t>
    </rPh>
    <rPh sb="18" eb="21">
      <t>コウレイシャ</t>
    </rPh>
    <rPh sb="21" eb="23">
      <t>シエン</t>
    </rPh>
    <rPh sb="23" eb="24">
      <t>キン</t>
    </rPh>
    <rPh sb="24" eb="25">
      <t>ブン</t>
    </rPh>
    <rPh sb="26" eb="28">
      <t>タイノウ</t>
    </rPh>
    <rPh sb="28" eb="30">
      <t>クリコシ</t>
    </rPh>
    <rPh sb="30" eb="31">
      <t>ブン</t>
    </rPh>
    <phoneticPr fontId="4"/>
  </si>
  <si>
    <t>国民健康保険税　退職被保険者等（介護納付金分）滞納繰越分</t>
    <rPh sb="0" eb="7">
      <t>コクミンケンコウホケンゼイ</t>
    </rPh>
    <rPh sb="8" eb="10">
      <t>タイショク</t>
    </rPh>
    <rPh sb="10" eb="14">
      <t>ヒホケンシャ</t>
    </rPh>
    <rPh sb="14" eb="15">
      <t>トウ</t>
    </rPh>
    <rPh sb="16" eb="18">
      <t>カイゴ</t>
    </rPh>
    <rPh sb="18" eb="21">
      <t>ノウフキン</t>
    </rPh>
    <rPh sb="21" eb="22">
      <t>ブン</t>
    </rPh>
    <rPh sb="23" eb="25">
      <t>タイノウ</t>
    </rPh>
    <rPh sb="25" eb="27">
      <t>クリコシ</t>
    </rPh>
    <rPh sb="27" eb="28">
      <t>ブン</t>
    </rPh>
    <phoneticPr fontId="4"/>
  </si>
  <si>
    <t>国民健康保険税　一般被保険者（医療給付費分）現年課税分</t>
    <rPh sb="0" eb="2">
      <t>コクミン</t>
    </rPh>
    <rPh sb="2" eb="4">
      <t>ケンコウ</t>
    </rPh>
    <rPh sb="4" eb="6">
      <t>ホケン</t>
    </rPh>
    <rPh sb="6" eb="7">
      <t>ゼイ</t>
    </rPh>
    <rPh sb="8" eb="10">
      <t>イッパン</t>
    </rPh>
    <rPh sb="10" eb="14">
      <t>ヒホケンシャ</t>
    </rPh>
    <rPh sb="15" eb="17">
      <t>イリョウ</t>
    </rPh>
    <rPh sb="17" eb="19">
      <t>キュウフ</t>
    </rPh>
    <rPh sb="19" eb="20">
      <t>ヒ</t>
    </rPh>
    <rPh sb="20" eb="21">
      <t>ブン</t>
    </rPh>
    <rPh sb="22" eb="24">
      <t>ゲンネン</t>
    </rPh>
    <rPh sb="24" eb="26">
      <t>カゼイ</t>
    </rPh>
    <rPh sb="26" eb="27">
      <t>ブン</t>
    </rPh>
    <phoneticPr fontId="4"/>
  </si>
  <si>
    <t>国民健康保険税　一般被保険者（後期高齢者支援金分）現年課税分</t>
    <rPh sb="0" eb="2">
      <t>コクミン</t>
    </rPh>
    <rPh sb="2" eb="4">
      <t>ケンコウ</t>
    </rPh>
    <rPh sb="4" eb="6">
      <t>ホケン</t>
    </rPh>
    <rPh sb="6" eb="7">
      <t>ゼイ</t>
    </rPh>
    <rPh sb="8" eb="10">
      <t>イッパン</t>
    </rPh>
    <rPh sb="10" eb="14">
      <t>ヒホケンシャ</t>
    </rPh>
    <rPh sb="15" eb="17">
      <t>コウキ</t>
    </rPh>
    <rPh sb="17" eb="20">
      <t>コウレイシャ</t>
    </rPh>
    <rPh sb="20" eb="22">
      <t>シエン</t>
    </rPh>
    <rPh sb="22" eb="23">
      <t>キン</t>
    </rPh>
    <rPh sb="23" eb="24">
      <t>ブン</t>
    </rPh>
    <rPh sb="25" eb="27">
      <t>ゲンネン</t>
    </rPh>
    <rPh sb="27" eb="29">
      <t>カゼイ</t>
    </rPh>
    <rPh sb="29" eb="30">
      <t>ブン</t>
    </rPh>
    <phoneticPr fontId="4"/>
  </si>
  <si>
    <t>国民健康保険税　一般被保険者（介護納付金分）現年課税分</t>
    <rPh sb="0" eb="7">
      <t>コクミンケンコウホケンゼイ</t>
    </rPh>
    <rPh sb="8" eb="10">
      <t>イッパン</t>
    </rPh>
    <rPh sb="10" eb="14">
      <t>ヒホケンシャ</t>
    </rPh>
    <rPh sb="15" eb="17">
      <t>カイゴ</t>
    </rPh>
    <rPh sb="17" eb="20">
      <t>ノウフキン</t>
    </rPh>
    <rPh sb="20" eb="21">
      <t>ブン</t>
    </rPh>
    <rPh sb="22" eb="24">
      <t>ゲンネン</t>
    </rPh>
    <rPh sb="24" eb="27">
      <t>カゼイブン</t>
    </rPh>
    <phoneticPr fontId="4"/>
  </si>
  <si>
    <t>国民健康保険税　退職被保険者等（医療給付費分）現年課税分</t>
    <rPh sb="0" eb="2">
      <t>コクミン</t>
    </rPh>
    <rPh sb="2" eb="4">
      <t>ケンコウ</t>
    </rPh>
    <rPh sb="4" eb="6">
      <t>ホケン</t>
    </rPh>
    <rPh sb="6" eb="7">
      <t>ゼイ</t>
    </rPh>
    <rPh sb="8" eb="10">
      <t>タイショク</t>
    </rPh>
    <rPh sb="10" eb="14">
      <t>ヒホケンシャ</t>
    </rPh>
    <rPh sb="14" eb="15">
      <t>トウ</t>
    </rPh>
    <rPh sb="16" eb="18">
      <t>イリョウ</t>
    </rPh>
    <rPh sb="18" eb="20">
      <t>キュウフ</t>
    </rPh>
    <rPh sb="20" eb="21">
      <t>ヒ</t>
    </rPh>
    <rPh sb="21" eb="22">
      <t>ブン</t>
    </rPh>
    <rPh sb="23" eb="25">
      <t>ゲンネン</t>
    </rPh>
    <rPh sb="25" eb="28">
      <t>カゼイブン</t>
    </rPh>
    <phoneticPr fontId="4"/>
  </si>
  <si>
    <t>国民健康保険税　退職被保険者等（後期高齢者支援金分）現年課税分</t>
    <rPh sb="0" eb="2">
      <t>コクミン</t>
    </rPh>
    <rPh sb="2" eb="4">
      <t>ケンコウ</t>
    </rPh>
    <rPh sb="4" eb="6">
      <t>ホケン</t>
    </rPh>
    <rPh sb="6" eb="7">
      <t>ゼイ</t>
    </rPh>
    <rPh sb="8" eb="10">
      <t>タイショク</t>
    </rPh>
    <rPh sb="10" eb="14">
      <t>ヒホケンシャ</t>
    </rPh>
    <rPh sb="14" eb="15">
      <t>トウ</t>
    </rPh>
    <rPh sb="16" eb="18">
      <t>コウキ</t>
    </rPh>
    <rPh sb="18" eb="21">
      <t>コウレイシャ</t>
    </rPh>
    <rPh sb="21" eb="23">
      <t>シエン</t>
    </rPh>
    <rPh sb="23" eb="24">
      <t>キン</t>
    </rPh>
    <rPh sb="24" eb="25">
      <t>ブン</t>
    </rPh>
    <rPh sb="26" eb="28">
      <t>ゲンネン</t>
    </rPh>
    <rPh sb="28" eb="31">
      <t>カゼイブン</t>
    </rPh>
    <phoneticPr fontId="4"/>
  </si>
  <si>
    <t>国民健康保険税　退職被保険者等（介護納付金分）現年課税分</t>
    <rPh sb="0" eb="7">
      <t>コクミンケンコウホケンゼイ</t>
    </rPh>
    <rPh sb="8" eb="10">
      <t>タイショク</t>
    </rPh>
    <rPh sb="10" eb="14">
      <t>ヒホケンシャ</t>
    </rPh>
    <rPh sb="14" eb="15">
      <t>トウ</t>
    </rPh>
    <rPh sb="16" eb="18">
      <t>カイゴ</t>
    </rPh>
    <rPh sb="18" eb="21">
      <t>ノウフキン</t>
    </rPh>
    <rPh sb="21" eb="22">
      <t>ブン</t>
    </rPh>
    <rPh sb="23" eb="25">
      <t>ゲンネン</t>
    </rPh>
    <rPh sb="25" eb="28">
      <t>カゼイブン</t>
    </rPh>
    <phoneticPr fontId="4"/>
  </si>
  <si>
    <t>退職者医療交付金</t>
    <phoneticPr fontId="3"/>
  </si>
  <si>
    <t>前期高齢者医療交付金</t>
    <rPh sb="0" eb="2">
      <t>ゼンキ</t>
    </rPh>
    <rPh sb="2" eb="5">
      <t>コウレイシャ</t>
    </rPh>
    <rPh sb="5" eb="7">
      <t>イリョウ</t>
    </rPh>
    <rPh sb="7" eb="10">
      <t>コウフキン</t>
    </rPh>
    <phoneticPr fontId="3"/>
  </si>
  <si>
    <t>高額医療費共同事業交付金</t>
    <phoneticPr fontId="3"/>
  </si>
  <si>
    <t>公共下水道事業　国庫支出金</t>
    <rPh sb="0" eb="2">
      <t>コウキョウ</t>
    </rPh>
    <rPh sb="2" eb="5">
      <t>ゲスイドウ</t>
    </rPh>
    <rPh sb="5" eb="7">
      <t>ジギョウ</t>
    </rPh>
    <rPh sb="8" eb="10">
      <t>コッコ</t>
    </rPh>
    <rPh sb="10" eb="13">
      <t>シシュツキン</t>
    </rPh>
    <phoneticPr fontId="3"/>
  </si>
  <si>
    <t>高額介護医療合算介護サービス費</t>
    <rPh sb="0" eb="2">
      <t>コウガク</t>
    </rPh>
    <rPh sb="2" eb="4">
      <t>カイゴ</t>
    </rPh>
    <rPh sb="4" eb="6">
      <t>イリョウ</t>
    </rPh>
    <rPh sb="6" eb="8">
      <t>ガッサン</t>
    </rPh>
    <rPh sb="8" eb="10">
      <t>カイゴ</t>
    </rPh>
    <rPh sb="14" eb="15">
      <t>ヒ</t>
    </rPh>
    <phoneticPr fontId="3"/>
  </si>
  <si>
    <t>一般被保険者柔整療養費</t>
    <rPh sb="0" eb="2">
      <t>イッパン</t>
    </rPh>
    <rPh sb="2" eb="6">
      <t>ヒホケンシャ</t>
    </rPh>
    <rPh sb="6" eb="7">
      <t>ヤワ</t>
    </rPh>
    <rPh sb="8" eb="11">
      <t>リョウヨウヒ</t>
    </rPh>
    <phoneticPr fontId="3"/>
  </si>
  <si>
    <t>退職被保険者等診療報酬</t>
    <phoneticPr fontId="3"/>
  </si>
  <si>
    <t>長生郡市広域市町村圏組合負担金</t>
  </si>
  <si>
    <t>多面的機能支払交付金</t>
  </si>
  <si>
    <t>医療給付費負担金</t>
    <phoneticPr fontId="3"/>
  </si>
  <si>
    <t>公立長生病院負担金</t>
    <phoneticPr fontId="3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</si>
  <si>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3"/>
  </si>
  <si>
    <t>グループホーム等入居者家賃助成金</t>
    <phoneticPr fontId="3"/>
  </si>
  <si>
    <t>グループホーム運営費補助金</t>
  </si>
  <si>
    <t>企業立地奨励金</t>
    <phoneticPr fontId="3"/>
  </si>
  <si>
    <t>一宮川地区湛水防除施設維持管理運営協議会負担金</t>
    <phoneticPr fontId="3"/>
  </si>
  <si>
    <t>一宮聖苑組合町村分担金</t>
    <phoneticPr fontId="3"/>
  </si>
  <si>
    <t>共通経費負担金</t>
    <phoneticPr fontId="3"/>
  </si>
  <si>
    <t>植物防疫協会補助金</t>
    <phoneticPr fontId="3"/>
  </si>
  <si>
    <t>飼料用米等拡大支援事業</t>
    <phoneticPr fontId="3"/>
  </si>
  <si>
    <t>中学生海外派遣事業負担金</t>
  </si>
  <si>
    <t>自治体名：長生村</t>
  </si>
  <si>
    <t>会計：公共下水道事業特別会計</t>
  </si>
  <si>
    <t>該当なし</t>
    <rPh sb="0" eb="2">
      <t>ガイトウ</t>
    </rPh>
    <phoneticPr fontId="3"/>
  </si>
  <si>
    <t>（全体会計）</t>
    <rPh sb="1" eb="3">
      <t>ゼンタイ</t>
    </rPh>
    <rPh sb="3" eb="5">
      <t>カイケイ</t>
    </rPh>
    <phoneticPr fontId="3"/>
  </si>
  <si>
    <t>８．附属明細書1（2）④引当金の明細　</t>
    <phoneticPr fontId="3"/>
  </si>
  <si>
    <t>　奨学基金</t>
    <rPh sb="1" eb="3">
      <t>ショウガク</t>
    </rPh>
    <rPh sb="3" eb="5">
      <t>キキン</t>
    </rPh>
    <phoneticPr fontId="3"/>
  </si>
  <si>
    <t>公共下水道特別会計</t>
  </si>
  <si>
    <t>会議負担金</t>
    <rPh sb="0" eb="2">
      <t>カイギ</t>
    </rPh>
    <phoneticPr fontId="3"/>
  </si>
  <si>
    <t>商工会補助金</t>
    <phoneticPr fontId="3"/>
  </si>
  <si>
    <t>水洗便所改造事業補助金</t>
    <rPh sb="0" eb="2">
      <t>スイセン</t>
    </rPh>
    <rPh sb="2" eb="4">
      <t>ベンジョ</t>
    </rPh>
    <rPh sb="4" eb="6">
      <t>カイゾウ</t>
    </rPh>
    <rPh sb="6" eb="8">
      <t>ジギョウ</t>
    </rPh>
    <rPh sb="8" eb="11">
      <t>ホジョキン</t>
    </rPh>
    <phoneticPr fontId="3"/>
  </si>
  <si>
    <t>年度：平成30年度</t>
  </si>
  <si>
    <t>年度：平成30年度</t>
    <phoneticPr fontId="3"/>
  </si>
  <si>
    <t>年度：平成30年度</t>
    <phoneticPr fontId="3"/>
  </si>
  <si>
    <t>児童福祉費負担金滞納繰越分　保育料滞納繰越分</t>
    <phoneticPr fontId="3"/>
  </si>
  <si>
    <t>地域支援事業支援交付金</t>
    <phoneticPr fontId="3"/>
  </si>
  <si>
    <t>後期高齢者医療保険基盤安定制度負担金</t>
    <phoneticPr fontId="3"/>
  </si>
  <si>
    <t>地域密着型介護サービス給付</t>
    <rPh sb="0" eb="2">
      <t>チイキ</t>
    </rPh>
    <rPh sb="2" eb="4">
      <t>ミッチャク</t>
    </rPh>
    <rPh sb="4" eb="5">
      <t>ガタ</t>
    </rPh>
    <rPh sb="5" eb="7">
      <t>カイゴ</t>
    </rPh>
    <rPh sb="11" eb="13">
      <t>キュウフ</t>
    </rPh>
    <phoneticPr fontId="3"/>
  </si>
  <si>
    <t>施設介護サービス給付費</t>
    <phoneticPr fontId="3"/>
  </si>
  <si>
    <t>居宅介護福祉用具購入費</t>
    <rPh sb="0" eb="2">
      <t>キョタク</t>
    </rPh>
    <rPh sb="2" eb="4">
      <t>カイゴ</t>
    </rPh>
    <rPh sb="4" eb="6">
      <t>フクシ</t>
    </rPh>
    <rPh sb="6" eb="8">
      <t>ヨウグ</t>
    </rPh>
    <rPh sb="8" eb="11">
      <t>コウニュウヒ</t>
    </rPh>
    <phoneticPr fontId="3"/>
  </si>
  <si>
    <t>居宅介護住宅購入費</t>
    <rPh sb="0" eb="2">
      <t>キョタク</t>
    </rPh>
    <rPh sb="2" eb="4">
      <t>カイゴ</t>
    </rPh>
    <rPh sb="4" eb="6">
      <t>ジュウタク</t>
    </rPh>
    <rPh sb="6" eb="9">
      <t>コウニュウヒ</t>
    </rPh>
    <phoneticPr fontId="3"/>
  </si>
  <si>
    <t>居宅介護サービス計画給付費</t>
    <rPh sb="0" eb="2">
      <t>キョタク</t>
    </rPh>
    <rPh sb="2" eb="4">
      <t>カイゴ</t>
    </rPh>
    <rPh sb="8" eb="10">
      <t>ケイカク</t>
    </rPh>
    <rPh sb="10" eb="13">
      <t>キュウフヒ</t>
    </rPh>
    <phoneticPr fontId="3"/>
  </si>
  <si>
    <t>特定入所者介護サービス</t>
    <rPh sb="0" eb="2">
      <t>トクテイ</t>
    </rPh>
    <rPh sb="2" eb="5">
      <t>ニュウショシャ</t>
    </rPh>
    <rPh sb="5" eb="7">
      <t>カイゴ</t>
    </rPh>
    <phoneticPr fontId="3"/>
  </si>
  <si>
    <t>介護予防サービス給付費</t>
    <rPh sb="0" eb="2">
      <t>カイゴ</t>
    </rPh>
    <rPh sb="2" eb="4">
      <t>ヨボウ</t>
    </rPh>
    <rPh sb="8" eb="11">
      <t>キュウフヒ</t>
    </rPh>
    <phoneticPr fontId="3"/>
  </si>
  <si>
    <t>国保連合会負担金</t>
    <rPh sb="0" eb="2">
      <t>コクホ</t>
    </rPh>
    <rPh sb="2" eb="5">
      <t>レンゴウカイ</t>
    </rPh>
    <rPh sb="5" eb="8">
      <t>フタンキン</t>
    </rPh>
    <phoneticPr fontId="3"/>
  </si>
  <si>
    <t>一般被保険者療養給付費</t>
    <rPh sb="0" eb="2">
      <t>イッパン</t>
    </rPh>
    <rPh sb="2" eb="3">
      <t>ヒ</t>
    </rPh>
    <rPh sb="3" eb="6">
      <t>ホケンシャ</t>
    </rPh>
    <rPh sb="6" eb="8">
      <t>リョウヨウ</t>
    </rPh>
    <rPh sb="8" eb="11">
      <t>キュウフヒ</t>
    </rPh>
    <phoneticPr fontId="3"/>
  </si>
  <si>
    <t>退職被保険者柔整療養費</t>
    <phoneticPr fontId="3"/>
  </si>
  <si>
    <t>葬祭費</t>
    <rPh sb="0" eb="3">
      <t>ソウサイヒ</t>
    </rPh>
    <phoneticPr fontId="3"/>
  </si>
  <si>
    <t>一般被保険者医療給付費</t>
    <rPh sb="0" eb="2">
      <t>イッパン</t>
    </rPh>
    <rPh sb="2" eb="6">
      <t>ヒホケンシャ</t>
    </rPh>
    <rPh sb="6" eb="8">
      <t>イリョウ</t>
    </rPh>
    <rPh sb="8" eb="11">
      <t>キュウフヒ</t>
    </rPh>
    <phoneticPr fontId="3"/>
  </si>
  <si>
    <t>退職被保険者等医療給付費</t>
    <rPh sb="0" eb="2">
      <t>タイショク</t>
    </rPh>
    <rPh sb="2" eb="6">
      <t>ヒホケンシャ</t>
    </rPh>
    <rPh sb="6" eb="7">
      <t>トウ</t>
    </rPh>
    <rPh sb="7" eb="9">
      <t>イリョウ</t>
    </rPh>
    <rPh sb="9" eb="12">
      <t>キュウフヒ</t>
    </rPh>
    <phoneticPr fontId="3"/>
  </si>
  <si>
    <t>後期高齢者支援金</t>
    <rPh sb="0" eb="2">
      <t>コウキ</t>
    </rPh>
    <rPh sb="2" eb="5">
      <t>コウレイシャ</t>
    </rPh>
    <rPh sb="5" eb="8">
      <t>シエンキン</t>
    </rPh>
    <phoneticPr fontId="3"/>
  </si>
  <si>
    <t>介護納付金</t>
    <rPh sb="0" eb="2">
      <t>カイゴ</t>
    </rPh>
    <rPh sb="2" eb="5">
      <t>ノウフキン</t>
    </rPh>
    <phoneticPr fontId="3"/>
  </si>
  <si>
    <t>高額療養費</t>
    <rPh sb="0" eb="2">
      <t>コウガク</t>
    </rPh>
    <phoneticPr fontId="3"/>
  </si>
  <si>
    <t>組合負担金</t>
    <rPh sb="0" eb="2">
      <t>クミアイ</t>
    </rPh>
    <rPh sb="2" eb="5">
      <t>フタンキン</t>
    </rPh>
    <phoneticPr fontId="3"/>
  </si>
  <si>
    <t>機構集積協力金事業</t>
    <phoneticPr fontId="3"/>
  </si>
  <si>
    <t>県営土地改良事業（県営湛水防除事業一松地区）分担金</t>
    <phoneticPr fontId="3"/>
  </si>
  <si>
    <t>両総土地改良区管理委員会松潟支部補助金</t>
    <phoneticPr fontId="3"/>
  </si>
  <si>
    <t>平成30年度長生村農業機械導入支援事業補助金</t>
  </si>
  <si>
    <t>産業まつり実行委員会補助金</t>
    <phoneticPr fontId="3"/>
  </si>
  <si>
    <t>長生村農業再生協議会補助金</t>
    <phoneticPr fontId="3"/>
  </si>
  <si>
    <t>鳥獣被害防止対策協議会補助金</t>
    <phoneticPr fontId="3"/>
  </si>
  <si>
    <t>さわやか畜産総合展開事業補助金</t>
    <phoneticPr fontId="3"/>
  </si>
  <si>
    <t>平成30年度　財務書類</t>
    <rPh sb="0" eb="2">
      <t>ヘイセイ</t>
    </rPh>
    <rPh sb="4" eb="5">
      <t>ネン</t>
    </rPh>
    <rPh sb="5" eb="6">
      <t>ド</t>
    </rPh>
    <rPh sb="7" eb="9">
      <t>ザイム</t>
    </rPh>
    <rPh sb="9" eb="11">
      <t>ショルイ</t>
    </rPh>
    <phoneticPr fontId="3"/>
  </si>
  <si>
    <t>財源充当WS</t>
    <rPh sb="0" eb="2">
      <t>ザイゲン</t>
    </rPh>
    <rPh sb="2" eb="4">
      <t>ジュウトウ</t>
    </rPh>
    <phoneticPr fontId="25"/>
  </si>
  <si>
    <t>有形固定資産の税収等の調整分</t>
    <rPh sb="0" eb="2">
      <t>ユウケイ</t>
    </rPh>
    <rPh sb="2" eb="4">
      <t>コテイ</t>
    </rPh>
    <rPh sb="4" eb="6">
      <t>シサン</t>
    </rPh>
    <rPh sb="7" eb="9">
      <t>ゼイシュウ</t>
    </rPh>
    <rPh sb="9" eb="10">
      <t>トウ</t>
    </rPh>
    <rPh sb="11" eb="13">
      <t>チョウセイ</t>
    </rPh>
    <rPh sb="13" eb="14">
      <t>ブン</t>
    </rPh>
    <phoneticPr fontId="3"/>
  </si>
  <si>
    <t>H30</t>
  </si>
  <si>
    <t>出資金</t>
    <rPh sb="0" eb="3">
      <t>シュッシキン</t>
    </rPh>
    <phoneticPr fontId="3"/>
  </si>
  <si>
    <t>財産番号</t>
    <rPh sb="0" eb="2">
      <t>ザイサン</t>
    </rPh>
    <rPh sb="2" eb="4">
      <t>バンゴウ</t>
    </rPh>
    <phoneticPr fontId="25"/>
  </si>
  <si>
    <t>財産枝番</t>
    <rPh sb="0" eb="2">
      <t>ザイサン</t>
    </rPh>
    <rPh sb="2" eb="4">
      <t>エダバン</t>
    </rPh>
    <phoneticPr fontId="25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</si>
  <si>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25"/>
  </si>
  <si>
    <t>貸付金</t>
    <rPh sb="0" eb="2">
      <t>カシツケ</t>
    </rPh>
    <rPh sb="2" eb="3">
      <t>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</si>
  <si>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</si>
  <si>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一般会計</t>
    <rPh sb="0" eb="2">
      <t>イッパン</t>
    </rPh>
    <rPh sb="2" eb="4">
      <t>カイケイ</t>
    </rPh>
    <phoneticPr fontId="25"/>
  </si>
  <si>
    <t>基金</t>
    <rPh sb="0" eb="2">
      <t>キキン</t>
    </rPh>
    <phoneticPr fontId="3"/>
  </si>
  <si>
    <t>公共下水道会計</t>
    <rPh sb="0" eb="2">
      <t>コウキョウ</t>
    </rPh>
    <rPh sb="2" eb="5">
      <t>ゲスイドウ</t>
    </rPh>
    <rPh sb="5" eb="7">
      <t>カイケイ</t>
    </rPh>
    <phoneticPr fontId="2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</si>
  <si>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</si>
  <si>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水道会計分</t>
    <rPh sb="0" eb="2">
      <t>スイドウ</t>
    </rPh>
    <rPh sb="2" eb="4">
      <t>カイケイ</t>
    </rPh>
    <rPh sb="4" eb="5">
      <t>ブン</t>
    </rPh>
    <phoneticPr fontId="3"/>
  </si>
  <si>
    <t>貸付金・基金等の非資金分</t>
    <rPh sb="0" eb="2">
      <t>カシツケ</t>
    </rPh>
    <rPh sb="2" eb="3">
      <t>キン</t>
    </rPh>
    <rPh sb="4" eb="6">
      <t>キキン</t>
    </rPh>
    <rPh sb="6" eb="7">
      <t>トウ</t>
    </rPh>
    <rPh sb="8" eb="9">
      <t>ヒ</t>
    </rPh>
    <rPh sb="9" eb="11">
      <t>シキン</t>
    </rPh>
    <rPh sb="11" eb="12">
      <t>ブン</t>
    </rPh>
    <phoneticPr fontId="3"/>
  </si>
  <si>
    <t>短期貸付金振替え</t>
    <rPh sb="0" eb="2">
      <t>タンキ</t>
    </rPh>
    <rPh sb="2" eb="4">
      <t>カシツケ</t>
    </rPh>
    <rPh sb="4" eb="5">
      <t>キン</t>
    </rPh>
    <rPh sb="5" eb="7">
      <t>フリカ</t>
    </rPh>
    <phoneticPr fontId="3"/>
  </si>
  <si>
    <t>純行政コストのその他</t>
    <rPh sb="0" eb="1">
      <t>ジュン</t>
    </rPh>
    <rPh sb="1" eb="3">
      <t>ギョウセイ</t>
    </rPh>
    <rPh sb="9" eb="10">
      <t>タ</t>
    </rPh>
    <phoneticPr fontId="3"/>
  </si>
  <si>
    <t>未収金（補助金）</t>
    <rPh sb="0" eb="3">
      <t>ミシュウキン</t>
    </rPh>
    <rPh sb="4" eb="7">
      <t>ホジョキン</t>
    </rPh>
    <phoneticPr fontId="3"/>
  </si>
  <si>
    <t>非資金</t>
    <rPh sb="0" eb="1">
      <t>ヒ</t>
    </rPh>
    <rPh sb="1" eb="3">
      <t>シキン</t>
    </rPh>
    <phoneticPr fontId="3"/>
  </si>
  <si>
    <t>減価償却</t>
    <rPh sb="0" eb="2">
      <t>ゲンカ</t>
    </rPh>
    <rPh sb="2" eb="4">
      <t>ショウキャク</t>
    </rPh>
    <phoneticPr fontId="3"/>
  </si>
  <si>
    <t>費用</t>
    <rPh sb="0" eb="2">
      <t>ヒヨウ</t>
    </rPh>
    <phoneticPr fontId="3"/>
  </si>
  <si>
    <t>特定財源</t>
    <rPh sb="0" eb="2">
      <t>トクテイ</t>
    </rPh>
    <rPh sb="2" eb="4">
      <t>ザイゲン</t>
    </rPh>
    <phoneticPr fontId="3"/>
  </si>
  <si>
    <t>資産売却</t>
    <rPh sb="0" eb="2">
      <t>シサン</t>
    </rPh>
    <rPh sb="2" eb="4">
      <t>バイキャク</t>
    </rPh>
    <phoneticPr fontId="3"/>
  </si>
  <si>
    <t>出資金・貸付金</t>
    <rPh sb="0" eb="3">
      <t>シュッシキン</t>
    </rPh>
    <rPh sb="4" eb="6">
      <t>カシツケ</t>
    </rPh>
    <rPh sb="6" eb="7">
      <t>キン</t>
    </rPh>
    <phoneticPr fontId="3"/>
  </si>
  <si>
    <t>資産売却損</t>
    <rPh sb="0" eb="2">
      <t>シサン</t>
    </rPh>
    <rPh sb="2" eb="4">
      <t>バイキャク</t>
    </rPh>
    <rPh sb="4" eb="5">
      <t>ソン</t>
    </rPh>
    <phoneticPr fontId="3"/>
  </si>
  <si>
    <t>リース取得</t>
    <rPh sb="3" eb="5">
      <t>シュトク</t>
    </rPh>
    <phoneticPr fontId="3"/>
  </si>
  <si>
    <t>資産増</t>
    <rPh sb="0" eb="2">
      <t>シサン</t>
    </rPh>
    <rPh sb="2" eb="3">
      <t>ゾウ</t>
    </rPh>
    <phoneticPr fontId="3"/>
  </si>
  <si>
    <t>逆</t>
    <rPh sb="0" eb="1">
      <t>ギャク</t>
    </rPh>
    <phoneticPr fontId="3"/>
  </si>
  <si>
    <t>退職手当</t>
    <rPh sb="0" eb="2">
      <t>タイショク</t>
    </rPh>
    <rPh sb="2" eb="4">
      <t>テアテ</t>
    </rPh>
    <phoneticPr fontId="3"/>
  </si>
  <si>
    <t>負債増</t>
    <rPh sb="0" eb="2">
      <t>フサイ</t>
    </rPh>
    <rPh sb="2" eb="3">
      <t>ゾウ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</si>
  <si>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</si>
  <si>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リース負債</t>
    <rPh sb="3" eb="5">
      <t>フサイ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</si>
  <si>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26"/>
  </si>
  <si>
    <t>未払金</t>
    <rPh sb="0" eb="3">
      <t>ミハライキン</t>
    </rPh>
    <phoneticPr fontId="3"/>
  </si>
  <si>
    <t>調整</t>
    <rPh sb="0" eb="2">
      <t>チョウセイ</t>
    </rPh>
    <phoneticPr fontId="26"/>
  </si>
  <si>
    <t>公共施設等整備支出との差額</t>
    <rPh sb="0" eb="2">
      <t>コウキョウ</t>
    </rPh>
    <rPh sb="2" eb="4">
      <t>シセツ</t>
    </rPh>
    <rPh sb="4" eb="5">
      <t>トウ</t>
    </rPh>
    <rPh sb="5" eb="7">
      <t>セイビ</t>
    </rPh>
    <rPh sb="7" eb="9">
      <t>シシュツ</t>
    </rPh>
    <rPh sb="11" eb="13">
      <t>サガク</t>
    </rPh>
    <phoneticPr fontId="26"/>
  </si>
  <si>
    <t>基金積立金額との差額</t>
    <rPh sb="0" eb="2">
      <t>キキン</t>
    </rPh>
    <rPh sb="2" eb="4">
      <t>ツミタテ</t>
    </rPh>
    <rPh sb="4" eb="6">
      <t>キンガク</t>
    </rPh>
    <rPh sb="8" eb="10">
      <t>サガク</t>
    </rPh>
    <phoneticPr fontId="26"/>
  </si>
  <si>
    <t>（CF)</t>
    <phoneticPr fontId="26"/>
  </si>
  <si>
    <t>期首の修正</t>
    <rPh sb="0" eb="2">
      <t>キシュ</t>
    </rPh>
    <rPh sb="3" eb="5">
      <t>シュウセイ</t>
    </rPh>
    <phoneticPr fontId="26"/>
  </si>
  <si>
    <t>合計</t>
    <rPh sb="0" eb="2">
      <t>ゴウケイ</t>
    </rPh>
    <phoneticPr fontId="3"/>
  </si>
  <si>
    <t>資金差額</t>
    <rPh sb="0" eb="2">
      <t>シキン</t>
    </rPh>
    <rPh sb="2" eb="4">
      <t>サガク</t>
    </rPh>
    <phoneticPr fontId="3"/>
  </si>
  <si>
    <t>　本年度資金収支</t>
    <rPh sb="1" eb="4">
      <t>ホンネンド</t>
    </rPh>
    <rPh sb="4" eb="6">
      <t>シキン</t>
    </rPh>
    <rPh sb="6" eb="8">
      <t>シュウシ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</si>
</sst>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_ "/>
    <numFmt numFmtId="177" formatCode="#,##0;&quot;▲ &quot;#,##0"/>
  </numFmts>
  <fonts count="27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6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4" fillId="0" borderId="0"/>
    <xf numFmtId="38" fontId="14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/>
    <xf numFmtId="3" fontId="2" fillId="0" borderId="0" xfId="0" applyNumberFormat="1" applyFont="1"/>
    <xf numFmtId="3" fontId="0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3" fontId="9" fillId="0" borderId="0" xfId="0" applyNumberFormat="1" applyFont="1"/>
    <xf numFmtId="10" fontId="1" fillId="0" borderId="1" xfId="0" applyNumberFormat="1" applyFont="1" applyBorder="1" applyAlignment="1">
      <alignment horizontal="right" vertical="center"/>
    </xf>
    <xf numFmtId="10" fontId="1" fillId="0" borderId="0" xfId="0" applyNumberFormat="1" applyFont="1"/>
    <xf numFmtId="3" fontId="1" fillId="0" borderId="1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10" fillId="0" borderId="14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3" fontId="10" fillId="0" borderId="14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3" fontId="1" fillId="4" borderId="1" xfId="0" applyNumberFormat="1" applyFont="1" applyFill="1" applyBorder="1" applyAlignment="1">
      <alignment horizontal="center" vertical="center"/>
    </xf>
    <xf numFmtId="3" fontId="1" fillId="4" borderId="15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3" fontId="16" fillId="0" borderId="0" xfId="0" applyNumberFormat="1" applyFont="1"/>
    <xf numFmtId="3" fontId="17" fillId="0" borderId="0" xfId="0" applyNumberFormat="1" applyFont="1" applyAlignment="1">
      <alignment horizontal="right"/>
    </xf>
    <xf numFmtId="3" fontId="18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3" fontId="1" fillId="0" borderId="10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6" fillId="0" borderId="1" xfId="0" applyNumberFormat="1" applyFont="1" applyBorder="1"/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" fillId="5" borderId="1" xfId="0" applyNumberFormat="1" applyFont="1" applyFill="1" applyBorder="1" applyAlignment="1">
      <alignment horizontal="left" vertical="center"/>
    </xf>
    <xf numFmtId="3" fontId="1" fillId="5" borderId="1" xfId="0" applyNumberFormat="1" applyFont="1" applyFill="1" applyBorder="1" applyAlignment="1">
      <alignment horizontal="right" vertical="center"/>
    </xf>
    <xf numFmtId="177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1" fillId="6" borderId="1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vertical="center"/>
    </xf>
    <xf numFmtId="0" fontId="8" fillId="0" borderId="0" xfId="0" applyFont="1"/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21" fillId="0" borderId="0" xfId="0" applyNumberFormat="1" applyFont="1"/>
    <xf numFmtId="3" fontId="21" fillId="0" borderId="0" xfId="0" applyNumberFormat="1" applyFont="1" applyAlignment="1">
      <alignment horizontal="right"/>
    </xf>
    <xf numFmtId="3" fontId="22" fillId="2" borderId="1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left" vertical="center"/>
    </xf>
    <xf numFmtId="3" fontId="23" fillId="0" borderId="1" xfId="0" applyNumberFormat="1" applyFont="1" applyBorder="1" applyAlignment="1">
      <alignment horizontal="right" vertical="center"/>
    </xf>
    <xf numFmtId="3" fontId="23" fillId="0" borderId="0" xfId="0" applyNumberFormat="1" applyFont="1"/>
    <xf numFmtId="3" fontId="16" fillId="3" borderId="1" xfId="0" applyNumberFormat="1" applyFont="1" applyFill="1" applyBorder="1" applyAlignment="1">
      <alignment vertical="center"/>
    </xf>
    <xf numFmtId="3" fontId="0" fillId="0" borderId="0" xfId="0" applyNumberFormat="1" applyFont="1" applyAlignment="1"/>
    <xf numFmtId="3" fontId="0" fillId="7" borderId="0" xfId="0" applyNumberFormat="1" applyFont="1" applyFill="1" applyAlignment="1"/>
    <xf numFmtId="3" fontId="0" fillId="3" borderId="0" xfId="0" applyNumberFormat="1" applyFont="1" applyFill="1" applyAlignment="1"/>
    <xf numFmtId="0" fontId="0" fillId="0" borderId="0" xfId="0" applyAlignment="1">
      <alignment vertical="center"/>
    </xf>
    <xf numFmtId="3" fontId="0" fillId="8" borderId="0" xfId="0" applyNumberFormat="1" applyFont="1" applyFill="1" applyAlignment="1"/>
    <xf numFmtId="3" fontId="24" fillId="0" borderId="0" xfId="0" applyNumberFormat="1" applyFont="1" applyAlignment="1"/>
    <xf numFmtId="3" fontId="20" fillId="0" borderId="0" xfId="0" applyNumberFormat="1" applyFont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/>
    </xf>
    <xf numFmtId="3" fontId="0" fillId="0" borderId="0" xfId="0" applyNumberFormat="1" applyFont="1" applyAlignment="1">
      <alignment horizontal="left"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/>
  </sheetViews>
  <sheetFormatPr defaultRowHeight="13.5" x14ac:dyDescent="0.15"/>
  <cols>
    <col min="1" max="1" width="38.75" customWidth="1"/>
    <col min="2" max="2" width="77.75" customWidth="1"/>
    <col min="3" max="3" width="16" customWidth="1"/>
  </cols>
  <sheetData>
    <row r="1" spans="1:2" ht="38.25" customHeight="1" x14ac:dyDescent="0.2">
      <c r="A1" s="49" t="s">
        <v>275</v>
      </c>
      <c r="B1" s="74" t="s">
        <v>350</v>
      </c>
    </row>
    <row r="2" spans="1:2" ht="38.25" customHeight="1" x14ac:dyDescent="0.2">
      <c r="A2" s="47"/>
      <c r="B2" s="48" t="s">
        <v>388</v>
      </c>
    </row>
    <row r="3" spans="1:2" ht="39" customHeight="1" x14ac:dyDescent="0.15">
      <c r="A3" s="47"/>
      <c r="B3" s="47"/>
    </row>
    <row r="4" spans="1:2" ht="27" customHeight="1" x14ac:dyDescent="0.15">
      <c r="B4" s="20" t="s">
        <v>24</v>
      </c>
    </row>
    <row r="5" spans="1:2" ht="16.5" customHeight="1" x14ac:dyDescent="0.15">
      <c r="B5" s="18" t="s">
        <v>13</v>
      </c>
    </row>
    <row r="6" spans="1:2" ht="16.5" customHeight="1" x14ac:dyDescent="0.15">
      <c r="B6" s="19" t="s">
        <v>113</v>
      </c>
    </row>
    <row r="7" spans="1:2" ht="16.5" customHeight="1" x14ac:dyDescent="0.15">
      <c r="B7" s="19" t="s">
        <v>14</v>
      </c>
    </row>
    <row r="8" spans="1:2" ht="16.5" customHeight="1" x14ac:dyDescent="0.15">
      <c r="B8" s="19" t="s">
        <v>114</v>
      </c>
    </row>
    <row r="9" spans="1:2" ht="16.5" customHeight="1" x14ac:dyDescent="0.15">
      <c r="B9" s="19" t="s">
        <v>15</v>
      </c>
    </row>
    <row r="10" spans="1:2" ht="16.5" customHeight="1" x14ac:dyDescent="0.15">
      <c r="B10" s="19" t="s">
        <v>115</v>
      </c>
    </row>
    <row r="11" spans="1:2" ht="16.5" customHeight="1" x14ac:dyDescent="0.15">
      <c r="B11" s="19" t="s">
        <v>147</v>
      </c>
    </row>
    <row r="12" spans="1:2" ht="16.5" customHeight="1" x14ac:dyDescent="0.15">
      <c r="B12" s="19" t="s">
        <v>148</v>
      </c>
    </row>
    <row r="13" spans="1:2" ht="16.5" customHeight="1" x14ac:dyDescent="0.15">
      <c r="B13" s="19" t="s">
        <v>16</v>
      </c>
    </row>
    <row r="14" spans="1:2" ht="16.5" customHeight="1" x14ac:dyDescent="0.15">
      <c r="B14" s="19" t="s">
        <v>25</v>
      </c>
    </row>
    <row r="15" spans="1:2" ht="16.5" customHeight="1" x14ac:dyDescent="0.15">
      <c r="B15" s="19" t="s">
        <v>26</v>
      </c>
    </row>
    <row r="16" spans="1:2" ht="16.5" customHeight="1" x14ac:dyDescent="0.15">
      <c r="B16" s="19" t="s">
        <v>351</v>
      </c>
    </row>
    <row r="17" spans="2:2" ht="16.5" customHeight="1" x14ac:dyDescent="0.15">
      <c r="B17" s="18"/>
    </row>
    <row r="18" spans="2:2" ht="16.5" customHeight="1" x14ac:dyDescent="0.15">
      <c r="B18" s="18" t="s">
        <v>17</v>
      </c>
    </row>
    <row r="19" spans="2:2" ht="16.5" customHeight="1" x14ac:dyDescent="0.15">
      <c r="B19" s="19" t="s">
        <v>18</v>
      </c>
    </row>
    <row r="20" spans="2:2" ht="16.5" customHeight="1" x14ac:dyDescent="0.15">
      <c r="B20" s="19"/>
    </row>
    <row r="21" spans="2:2" ht="16.5" customHeight="1" x14ac:dyDescent="0.15">
      <c r="B21" s="18" t="s">
        <v>19</v>
      </c>
    </row>
    <row r="22" spans="2:2" ht="16.5" customHeight="1" x14ac:dyDescent="0.15">
      <c r="B22" s="19" t="s">
        <v>20</v>
      </c>
    </row>
    <row r="23" spans="2:2" ht="16.5" customHeight="1" x14ac:dyDescent="0.15">
      <c r="B23" s="19" t="s">
        <v>21</v>
      </c>
    </row>
    <row r="24" spans="2:2" ht="16.5" customHeight="1" x14ac:dyDescent="0.15">
      <c r="B24" s="19"/>
    </row>
    <row r="25" spans="2:2" ht="16.5" customHeight="1" x14ac:dyDescent="0.15">
      <c r="B25" s="18" t="s">
        <v>22</v>
      </c>
    </row>
    <row r="26" spans="2:2" ht="16.5" customHeight="1" x14ac:dyDescent="0.15">
      <c r="B26" s="19" t="s">
        <v>23</v>
      </c>
    </row>
    <row r="27" spans="2:2" ht="16.5" customHeight="1" x14ac:dyDescent="0.15"/>
    <row r="28" spans="2:2" ht="16.5" customHeight="1" x14ac:dyDescent="0.15"/>
    <row r="29" spans="2:2" ht="16.5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Zeros="0" view="pageBreakPreview" zoomScaleNormal="100" zoomScaleSheetLayoutView="100" workbookViewId="0"/>
  </sheetViews>
  <sheetFormatPr defaultColWidth="8.875" defaultRowHeight="11.25" x14ac:dyDescent="0.15"/>
  <cols>
    <col min="1" max="1" width="34.625" style="6" bestFit="1" customWidth="1"/>
    <col min="2" max="6" width="20.75" style="6" customWidth="1"/>
    <col min="7" max="16384" width="8.875" style="6"/>
  </cols>
  <sheetData>
    <row r="1" spans="1:6" ht="21" x14ac:dyDescent="0.2">
      <c r="A1" s="7" t="s">
        <v>191</v>
      </c>
    </row>
    <row r="2" spans="1:6" ht="13.5" x14ac:dyDescent="0.15">
      <c r="A2" s="36" t="s">
        <v>274</v>
      </c>
    </row>
    <row r="3" spans="1:6" ht="13.5" x14ac:dyDescent="0.15">
      <c r="A3" s="4" t="s">
        <v>358</v>
      </c>
    </row>
    <row r="4" spans="1:6" ht="13.5" x14ac:dyDescent="0.15">
      <c r="F4" s="8" t="s">
        <v>11</v>
      </c>
    </row>
    <row r="5" spans="1:6" ht="22.5" customHeight="1" x14ac:dyDescent="0.15">
      <c r="A5" s="97" t="s">
        <v>30</v>
      </c>
      <c r="B5" s="97" t="s">
        <v>192</v>
      </c>
      <c r="C5" s="97" t="s">
        <v>193</v>
      </c>
      <c r="D5" s="97" t="s">
        <v>194</v>
      </c>
      <c r="E5" s="97"/>
      <c r="F5" s="97" t="s">
        <v>195</v>
      </c>
    </row>
    <row r="6" spans="1:6" ht="22.5" customHeight="1" x14ac:dyDescent="0.15">
      <c r="A6" s="97"/>
      <c r="B6" s="97"/>
      <c r="C6" s="97"/>
      <c r="D6" s="2" t="s">
        <v>196</v>
      </c>
      <c r="E6" s="2" t="s">
        <v>5</v>
      </c>
      <c r="F6" s="97"/>
    </row>
    <row r="7" spans="1:6" ht="18" customHeight="1" x14ac:dyDescent="0.15">
      <c r="A7" s="10" t="s">
        <v>249</v>
      </c>
      <c r="B7" s="11">
        <f>SUM(B8:B10)</f>
        <v>1206512963</v>
      </c>
      <c r="C7" s="11">
        <f>SUM(C8:C10)</f>
        <v>80446587</v>
      </c>
      <c r="D7" s="11">
        <f>SUM(D8:D10)</f>
        <v>75363563</v>
      </c>
      <c r="E7" s="11">
        <f>SUM(E8:E10)</f>
        <v>69782673</v>
      </c>
      <c r="F7" s="11">
        <f>SUM(F8:F10)</f>
        <v>1141813314</v>
      </c>
    </row>
    <row r="8" spans="1:6" ht="18" customHeight="1" x14ac:dyDescent="0.15">
      <c r="A8" s="5" t="s">
        <v>197</v>
      </c>
      <c r="B8" s="1">
        <v>11138361</v>
      </c>
      <c r="C8" s="1">
        <v>10439058</v>
      </c>
      <c r="D8" s="1">
        <f>9734450+234300</f>
        <v>9968750</v>
      </c>
      <c r="E8" s="1">
        <f>B8-D8</f>
        <v>1169611</v>
      </c>
      <c r="F8" s="1">
        <f>B8+C8-D8-E8</f>
        <v>10439058</v>
      </c>
    </row>
    <row r="9" spans="1:6" ht="18" customHeight="1" x14ac:dyDescent="0.15">
      <c r="A9" s="5" t="s">
        <v>198</v>
      </c>
      <c r="B9" s="1">
        <v>1129979789</v>
      </c>
      <c r="C9" s="1"/>
      <c r="D9" s="1"/>
      <c r="E9" s="1">
        <v>68613062</v>
      </c>
      <c r="F9" s="1">
        <f t="shared" ref="F9:F10" si="0">B9+C9-D9-E9</f>
        <v>1061366727</v>
      </c>
    </row>
    <row r="10" spans="1:6" ht="18" customHeight="1" x14ac:dyDescent="0.15">
      <c r="A10" s="5" t="s">
        <v>199</v>
      </c>
      <c r="B10" s="1">
        <v>65394813</v>
      </c>
      <c r="C10" s="1">
        <v>70007529</v>
      </c>
      <c r="D10" s="1">
        <v>65394813</v>
      </c>
      <c r="E10" s="1"/>
      <c r="F10" s="1">
        <f t="shared" si="0"/>
        <v>70007529</v>
      </c>
    </row>
    <row r="11" spans="1:6" ht="18" customHeight="1" x14ac:dyDescent="0.15">
      <c r="A11" s="10" t="s">
        <v>265</v>
      </c>
      <c r="B11" s="11">
        <f>SUM(B12:B13)</f>
        <v>11973154</v>
      </c>
      <c r="C11" s="11">
        <f>SUM(C12:C13)</f>
        <v>9849155</v>
      </c>
      <c r="D11" s="11">
        <f>SUM(D12:D13)</f>
        <v>11520274</v>
      </c>
      <c r="E11" s="11">
        <f>SUM(E12:E13)</f>
        <v>452880</v>
      </c>
      <c r="F11" s="11">
        <f>SUM(F12:F13)</f>
        <v>9849155</v>
      </c>
    </row>
    <row r="12" spans="1:6" ht="18" customHeight="1" x14ac:dyDescent="0.15">
      <c r="A12" s="5" t="s">
        <v>197</v>
      </c>
      <c r="B12" s="1">
        <v>11125198</v>
      </c>
      <c r="C12" s="1">
        <v>8848120</v>
      </c>
      <c r="D12" s="1">
        <f>10669918+2400</f>
        <v>10672318</v>
      </c>
      <c r="E12" s="1">
        <f>B12-D12</f>
        <v>452880</v>
      </c>
      <c r="F12" s="1">
        <f>B12+C12-D12-E12</f>
        <v>8848120</v>
      </c>
    </row>
    <row r="13" spans="1:6" ht="18" customHeight="1" x14ac:dyDescent="0.15">
      <c r="A13" s="50" t="s">
        <v>199</v>
      </c>
      <c r="B13" s="1">
        <v>847956</v>
      </c>
      <c r="C13" s="1">
        <v>1001035</v>
      </c>
      <c r="D13" s="1">
        <v>847956</v>
      </c>
      <c r="E13" s="1"/>
      <c r="F13" s="1">
        <f>B13+C13-D13-E13</f>
        <v>1001035</v>
      </c>
    </row>
    <row r="14" spans="1:6" ht="18" customHeight="1" x14ac:dyDescent="0.15">
      <c r="A14" s="10" t="s">
        <v>152</v>
      </c>
      <c r="B14" s="11">
        <f>SUM(B15:B16)</f>
        <v>3292000</v>
      </c>
      <c r="C14" s="11">
        <f>SUM(C15:C16)</f>
        <v>4898847</v>
      </c>
      <c r="D14" s="11">
        <f>SUM(D15:D16)</f>
        <v>3132029</v>
      </c>
      <c r="E14" s="11">
        <f>SUM(E15:E16)</f>
        <v>159971</v>
      </c>
      <c r="F14" s="11">
        <f>SUM(F15:F16)</f>
        <v>4898847</v>
      </c>
    </row>
    <row r="15" spans="1:6" ht="18" customHeight="1" x14ac:dyDescent="0.15">
      <c r="A15" s="5" t="s">
        <v>197</v>
      </c>
      <c r="B15" s="1">
        <v>912271</v>
      </c>
      <c r="C15" s="1">
        <v>846404</v>
      </c>
      <c r="D15" s="1">
        <f>752300</f>
        <v>752300</v>
      </c>
      <c r="E15" s="1">
        <f>B15-D15</f>
        <v>159971</v>
      </c>
      <c r="F15" s="1">
        <f>B15+C15-D15-E15</f>
        <v>846404</v>
      </c>
    </row>
    <row r="16" spans="1:6" ht="18" customHeight="1" x14ac:dyDescent="0.15">
      <c r="A16" s="50" t="s">
        <v>199</v>
      </c>
      <c r="B16" s="1">
        <v>2379729</v>
      </c>
      <c r="C16" s="1">
        <v>4052443</v>
      </c>
      <c r="D16" s="1">
        <v>2379729</v>
      </c>
      <c r="E16" s="1"/>
      <c r="F16" s="1">
        <f>B16+C16-D16-E16</f>
        <v>4052443</v>
      </c>
    </row>
    <row r="17" spans="1:6" ht="18" customHeight="1" x14ac:dyDescent="0.15">
      <c r="A17" s="10" t="s">
        <v>153</v>
      </c>
      <c r="B17" s="11">
        <f>SUM(B18:B19)</f>
        <v>460572</v>
      </c>
      <c r="C17" s="11">
        <f>SUM(C18:C19)</f>
        <v>130189</v>
      </c>
      <c r="D17" s="11">
        <f>SUM(D18:D19)</f>
        <v>460572</v>
      </c>
      <c r="E17" s="11">
        <f>SUM(E18:E19)</f>
        <v>0</v>
      </c>
      <c r="F17" s="11">
        <f>SUM(F18:F19)</f>
        <v>130189</v>
      </c>
    </row>
    <row r="18" spans="1:6" ht="18" customHeight="1" x14ac:dyDescent="0.15">
      <c r="A18" s="5" t="s">
        <v>197</v>
      </c>
      <c r="B18" s="1">
        <v>15281</v>
      </c>
      <c r="C18" s="1">
        <v>19602</v>
      </c>
      <c r="D18" s="1">
        <f>15281</f>
        <v>15281</v>
      </c>
      <c r="E18" s="1">
        <f>B18-D18</f>
        <v>0</v>
      </c>
      <c r="F18" s="1">
        <f>B18+C18-D18-E18</f>
        <v>19602</v>
      </c>
    </row>
    <row r="19" spans="1:6" ht="18" customHeight="1" x14ac:dyDescent="0.15">
      <c r="A19" s="50" t="s">
        <v>199</v>
      </c>
      <c r="B19" s="1">
        <v>445291</v>
      </c>
      <c r="C19" s="1">
        <v>110587</v>
      </c>
      <c r="D19" s="1">
        <v>445291</v>
      </c>
      <c r="E19" s="1"/>
      <c r="F19" s="1">
        <f>B19+C19-D19-E19</f>
        <v>110587</v>
      </c>
    </row>
    <row r="20" spans="1:6" ht="18" customHeight="1" x14ac:dyDescent="0.15">
      <c r="A20" s="10" t="s">
        <v>307</v>
      </c>
      <c r="B20" s="11">
        <f>SUM(B21:B22)</f>
        <v>1618902</v>
      </c>
      <c r="C20" s="11">
        <f>SUM(C21:C22)</f>
        <v>1503230</v>
      </c>
      <c r="D20" s="11">
        <f>SUM(D21:D22)</f>
        <v>1617606</v>
      </c>
      <c r="E20" s="11">
        <f>SUM(E21:E22)</f>
        <v>1296</v>
      </c>
      <c r="F20" s="11">
        <f>SUM(F21:F22)</f>
        <v>1503230</v>
      </c>
    </row>
    <row r="21" spans="1:6" ht="18" customHeight="1" x14ac:dyDescent="0.15">
      <c r="A21" s="58" t="s">
        <v>197</v>
      </c>
      <c r="B21" s="1">
        <v>264710</v>
      </c>
      <c r="C21" s="1">
        <v>282343</v>
      </c>
      <c r="D21" s="1">
        <f>258214+5200</f>
        <v>263414</v>
      </c>
      <c r="E21" s="1">
        <f>B21-D21</f>
        <v>1296</v>
      </c>
      <c r="F21" s="1">
        <f>B21+C21-D21-E21</f>
        <v>282343</v>
      </c>
    </row>
    <row r="22" spans="1:6" ht="18" customHeight="1" x14ac:dyDescent="0.15">
      <c r="A22" s="58" t="s">
        <v>199</v>
      </c>
      <c r="B22" s="1">
        <v>1354192</v>
      </c>
      <c r="C22" s="1">
        <v>1220887</v>
      </c>
      <c r="D22" s="1">
        <v>1354192</v>
      </c>
      <c r="E22" s="1"/>
      <c r="F22" s="1">
        <f>B22+C22-D22-E22</f>
        <v>1220887</v>
      </c>
    </row>
    <row r="23" spans="1:6" ht="18" customHeight="1" x14ac:dyDescent="0.15">
      <c r="A23" s="58"/>
      <c r="B23" s="1"/>
      <c r="C23" s="1"/>
      <c r="D23" s="1"/>
      <c r="E23" s="1"/>
      <c r="F23" s="1"/>
    </row>
    <row r="24" spans="1:6" ht="18" customHeight="1" x14ac:dyDescent="0.15">
      <c r="A24" s="72" t="s">
        <v>8</v>
      </c>
      <c r="B24" s="73">
        <f>B7+B11+B14+B17+B20</f>
        <v>1223857591</v>
      </c>
      <c r="C24" s="73">
        <f t="shared" ref="C24:F24" si="1">C7+C11+C14+C17+C20</f>
        <v>96828008</v>
      </c>
      <c r="D24" s="73">
        <f t="shared" si="1"/>
        <v>92094044</v>
      </c>
      <c r="E24" s="73">
        <f t="shared" si="1"/>
        <v>70396820</v>
      </c>
      <c r="F24" s="73">
        <f t="shared" si="1"/>
        <v>1158194735</v>
      </c>
    </row>
    <row r="25" spans="1:6" ht="18" customHeight="1" x14ac:dyDescent="0.15">
      <c r="A25" s="71" t="s">
        <v>197</v>
      </c>
      <c r="B25" s="1">
        <f>B8+B12+B15+B18+B21</f>
        <v>23455821</v>
      </c>
      <c r="C25" s="1">
        <f t="shared" ref="C25:F25" si="2">C8+C12+C15+C18+C21</f>
        <v>20435527</v>
      </c>
      <c r="D25" s="1">
        <f t="shared" si="2"/>
        <v>21672063</v>
      </c>
      <c r="E25" s="1">
        <f t="shared" si="2"/>
        <v>1783758</v>
      </c>
      <c r="F25" s="1">
        <f t="shared" si="2"/>
        <v>20435527</v>
      </c>
    </row>
    <row r="26" spans="1:6" ht="18" customHeight="1" x14ac:dyDescent="0.15">
      <c r="A26" s="71" t="s">
        <v>198</v>
      </c>
      <c r="B26" s="1">
        <f>B9</f>
        <v>1129979789</v>
      </c>
      <c r="C26" s="1">
        <f t="shared" ref="C26:F26" si="3">C9</f>
        <v>0</v>
      </c>
      <c r="D26" s="1">
        <f t="shared" si="3"/>
        <v>0</v>
      </c>
      <c r="E26" s="1">
        <f t="shared" si="3"/>
        <v>68613062</v>
      </c>
      <c r="F26" s="1">
        <f t="shared" si="3"/>
        <v>1061366727</v>
      </c>
    </row>
    <row r="27" spans="1:6" ht="18" customHeight="1" x14ac:dyDescent="0.15">
      <c r="A27" s="71" t="s">
        <v>199</v>
      </c>
      <c r="B27" s="1">
        <f>B10+B13+B16+B19+B22</f>
        <v>70421981</v>
      </c>
      <c r="C27" s="1">
        <f t="shared" ref="C27:F27" si="4">C10+C13+C16+C19+C22</f>
        <v>76392481</v>
      </c>
      <c r="D27" s="1">
        <f t="shared" si="4"/>
        <v>70421981</v>
      </c>
      <c r="E27" s="1">
        <f t="shared" si="4"/>
        <v>0</v>
      </c>
      <c r="F27" s="1">
        <f t="shared" si="4"/>
        <v>76392481</v>
      </c>
    </row>
    <row r="30" spans="1:6" x14ac:dyDescent="0.15">
      <c r="E30" s="23"/>
    </row>
    <row r="31" spans="1:6" x14ac:dyDescent="0.15">
      <c r="E31" s="23"/>
    </row>
    <row r="32" spans="1:6" x14ac:dyDescent="0.15">
      <c r="E32" s="23"/>
    </row>
    <row r="33" spans="5:5" x14ac:dyDescent="0.15">
      <c r="E33" s="23"/>
    </row>
  </sheetData>
  <mergeCells count="5">
    <mergeCell ref="A5:A6"/>
    <mergeCell ref="B5:B6"/>
    <mergeCell ref="C5:C6"/>
    <mergeCell ref="D5:E5"/>
    <mergeCell ref="F5:F6"/>
  </mergeCells>
  <phoneticPr fontId="3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view="pageBreakPreview" zoomScaleNormal="100" zoomScaleSheetLayoutView="100" workbookViewId="0"/>
  </sheetViews>
  <sheetFormatPr defaultColWidth="8.875" defaultRowHeight="13.5" customHeight="1" x14ac:dyDescent="0.15"/>
  <cols>
    <col min="1" max="1" width="28.5" style="6" customWidth="1"/>
    <col min="2" max="2" width="44.875" style="6" bestFit="1" customWidth="1"/>
    <col min="3" max="3" width="35.25" style="6" bestFit="1" customWidth="1"/>
    <col min="4" max="4" width="19.875" style="6" customWidth="1"/>
    <col min="5" max="5" width="44.25" style="6" bestFit="1" customWidth="1"/>
    <col min="6" max="6" width="11.375" style="6" bestFit="1" customWidth="1"/>
    <col min="7" max="16384" width="8.875" style="6"/>
  </cols>
  <sheetData>
    <row r="1" spans="1:6" ht="21" x14ac:dyDescent="0.2">
      <c r="A1" s="7" t="s">
        <v>200</v>
      </c>
    </row>
    <row r="2" spans="1:6" ht="13.5" customHeight="1" x14ac:dyDescent="0.15">
      <c r="A2" s="36" t="s">
        <v>274</v>
      </c>
    </row>
    <row r="3" spans="1:6" ht="13.5" customHeight="1" x14ac:dyDescent="0.15">
      <c r="A3" s="4" t="s">
        <v>358</v>
      </c>
    </row>
    <row r="4" spans="1:6" ht="13.5" customHeight="1" x14ac:dyDescent="0.15">
      <c r="A4" s="4"/>
    </row>
    <row r="5" spans="1:6" ht="11.25" customHeight="1" x14ac:dyDescent="0.15">
      <c r="E5" s="8" t="s">
        <v>11</v>
      </c>
    </row>
    <row r="6" spans="1:6" ht="24.75" customHeight="1" x14ac:dyDescent="0.15">
      <c r="A6" s="2" t="s">
        <v>30</v>
      </c>
      <c r="B6" s="2" t="s">
        <v>201</v>
      </c>
      <c r="C6" s="2" t="s">
        <v>202</v>
      </c>
      <c r="D6" s="2" t="s">
        <v>203</v>
      </c>
      <c r="E6" s="2" t="s">
        <v>204</v>
      </c>
    </row>
    <row r="7" spans="1:6" ht="15.75" customHeight="1" x14ac:dyDescent="0.15">
      <c r="A7" s="104" t="s">
        <v>205</v>
      </c>
      <c r="B7" s="1"/>
      <c r="C7" s="1"/>
      <c r="D7" s="1"/>
      <c r="E7" s="1"/>
    </row>
    <row r="8" spans="1:6" ht="15.75" customHeight="1" x14ac:dyDescent="0.15">
      <c r="A8" s="105"/>
      <c r="B8" s="1"/>
      <c r="C8" s="1"/>
      <c r="D8" s="1"/>
      <c r="E8" s="1"/>
    </row>
    <row r="9" spans="1:6" ht="15.75" customHeight="1" x14ac:dyDescent="0.15">
      <c r="A9" s="106"/>
      <c r="B9" s="9" t="s">
        <v>206</v>
      </c>
      <c r="C9" s="34"/>
      <c r="D9" s="26">
        <f>SUM(D7:D8)</f>
        <v>0</v>
      </c>
      <c r="E9" s="34"/>
    </row>
    <row r="10" spans="1:6" ht="17.25" customHeight="1" x14ac:dyDescent="0.15">
      <c r="A10" s="107" t="s">
        <v>244</v>
      </c>
      <c r="B10" s="10" t="s">
        <v>249</v>
      </c>
      <c r="C10" s="41"/>
      <c r="D10" s="42">
        <f>SUM(D11:D36)</f>
        <v>793565898</v>
      </c>
      <c r="E10" s="41"/>
    </row>
    <row r="11" spans="1:6" ht="17.25" customHeight="1" x14ac:dyDescent="0.15">
      <c r="A11" s="108"/>
      <c r="B11" s="43" t="s">
        <v>333</v>
      </c>
      <c r="C11" s="43"/>
      <c r="D11" s="64">
        <v>325903938</v>
      </c>
      <c r="E11" s="43"/>
      <c r="F11" s="6">
        <v>-68613062</v>
      </c>
    </row>
    <row r="12" spans="1:6" ht="17.25" customHeight="1" x14ac:dyDescent="0.15">
      <c r="A12" s="108"/>
      <c r="B12" s="43" t="s">
        <v>335</v>
      </c>
      <c r="C12" s="43"/>
      <c r="D12" s="64">
        <v>158950711</v>
      </c>
      <c r="E12" s="43"/>
    </row>
    <row r="13" spans="1:6" ht="17.25" customHeight="1" x14ac:dyDescent="0.15">
      <c r="A13" s="108"/>
      <c r="B13" s="43" t="s">
        <v>336</v>
      </c>
      <c r="C13" s="43"/>
      <c r="D13" s="64">
        <v>72011000</v>
      </c>
      <c r="E13" s="43"/>
    </row>
    <row r="14" spans="1:6" ht="17.25" customHeight="1" x14ac:dyDescent="0.15">
      <c r="A14" s="108"/>
      <c r="B14" s="43" t="s">
        <v>337</v>
      </c>
      <c r="C14" s="43"/>
      <c r="D14" s="64">
        <v>24320000</v>
      </c>
      <c r="E14" s="43"/>
    </row>
    <row r="15" spans="1:6" ht="17.25" customHeight="1" x14ac:dyDescent="0.15">
      <c r="A15" s="108"/>
      <c r="B15" s="43" t="s">
        <v>340</v>
      </c>
      <c r="C15" s="43"/>
      <c r="D15" s="64">
        <v>17050000</v>
      </c>
      <c r="E15" s="43"/>
    </row>
    <row r="16" spans="1:6" ht="17.25" customHeight="1" x14ac:dyDescent="0.15">
      <c r="A16" s="108"/>
      <c r="B16" s="43" t="s">
        <v>354</v>
      </c>
      <c r="C16" s="43"/>
      <c r="D16" s="64">
        <v>1087650</v>
      </c>
      <c r="E16" s="43"/>
    </row>
    <row r="17" spans="1:5" ht="17.25" customHeight="1" x14ac:dyDescent="0.15">
      <c r="A17" s="108"/>
      <c r="B17" s="43" t="s">
        <v>341</v>
      </c>
      <c r="C17" s="43"/>
      <c r="D17" s="64">
        <v>7568000</v>
      </c>
      <c r="E17" s="43"/>
    </row>
    <row r="18" spans="1:5" ht="17.25" customHeight="1" x14ac:dyDescent="0.15">
      <c r="A18" s="108"/>
      <c r="B18" s="43" t="s">
        <v>380</v>
      </c>
      <c r="C18" s="43"/>
      <c r="D18" s="64">
        <v>1570000</v>
      </c>
      <c r="E18" s="43"/>
    </row>
    <row r="19" spans="1:5" ht="17.25" customHeight="1" x14ac:dyDescent="0.15">
      <c r="A19" s="108"/>
      <c r="B19" s="43" t="s">
        <v>381</v>
      </c>
      <c r="C19" s="43"/>
      <c r="D19" s="64">
        <v>5840852</v>
      </c>
      <c r="E19" s="43"/>
    </row>
    <row r="20" spans="1:5" ht="17.25" customHeight="1" x14ac:dyDescent="0.15">
      <c r="A20" s="108"/>
      <c r="B20" s="43" t="s">
        <v>338</v>
      </c>
      <c r="C20" s="43"/>
      <c r="D20" s="64">
        <v>2316632</v>
      </c>
      <c r="E20" s="43"/>
    </row>
    <row r="21" spans="1:5" ht="17.25" customHeight="1" x14ac:dyDescent="0.15">
      <c r="A21" s="108"/>
      <c r="B21" s="43" t="s">
        <v>339</v>
      </c>
      <c r="C21" s="43"/>
      <c r="D21" s="64">
        <v>1663231</v>
      </c>
      <c r="E21" s="43"/>
    </row>
    <row r="22" spans="1:5" ht="17.25" customHeight="1" x14ac:dyDescent="0.15">
      <c r="A22" s="108"/>
      <c r="B22" s="43" t="s">
        <v>342</v>
      </c>
      <c r="C22" s="43"/>
      <c r="D22" s="64">
        <v>8107000</v>
      </c>
      <c r="E22" s="43"/>
    </row>
    <row r="23" spans="1:5" ht="17.25" customHeight="1" x14ac:dyDescent="0.15">
      <c r="A23" s="108"/>
      <c r="B23" s="43" t="s">
        <v>343</v>
      </c>
      <c r="C23" s="43"/>
      <c r="D23" s="64">
        <v>7901190</v>
      </c>
      <c r="E23" s="43"/>
    </row>
    <row r="24" spans="1:5" ht="17.25" customHeight="1" x14ac:dyDescent="0.15">
      <c r="A24" s="108"/>
      <c r="B24" s="43" t="s">
        <v>334</v>
      </c>
      <c r="C24" s="43"/>
      <c r="D24" s="64">
        <v>34017500</v>
      </c>
      <c r="E24" s="43"/>
    </row>
    <row r="25" spans="1:5" ht="17.25" customHeight="1" x14ac:dyDescent="0.15">
      <c r="A25" s="108"/>
      <c r="B25" s="43" t="s">
        <v>344</v>
      </c>
      <c r="C25" s="43"/>
      <c r="D25" s="64">
        <v>3300000</v>
      </c>
      <c r="E25" s="43"/>
    </row>
    <row r="26" spans="1:5" ht="17.25" customHeight="1" x14ac:dyDescent="0.15">
      <c r="A26" s="108"/>
      <c r="B26" s="43" t="s">
        <v>382</v>
      </c>
      <c r="C26" s="43"/>
      <c r="D26" s="64">
        <v>5180000</v>
      </c>
      <c r="E26" s="43"/>
    </row>
    <row r="27" spans="1:5" ht="17.25" customHeight="1" x14ac:dyDescent="0.15">
      <c r="A27" s="108"/>
      <c r="B27" s="43" t="s">
        <v>345</v>
      </c>
      <c r="C27" s="43"/>
      <c r="D27" s="64">
        <v>2734000</v>
      </c>
      <c r="E27" s="43"/>
    </row>
    <row r="28" spans="1:5" ht="17.25" customHeight="1" x14ac:dyDescent="0.15">
      <c r="A28" s="108"/>
      <c r="B28" s="43" t="s">
        <v>383</v>
      </c>
      <c r="C28" s="43"/>
      <c r="D28" s="64">
        <v>5908000</v>
      </c>
      <c r="E28" s="43"/>
    </row>
    <row r="29" spans="1:5" ht="17.25" customHeight="1" x14ac:dyDescent="0.15">
      <c r="A29" s="108"/>
      <c r="B29" s="43" t="s">
        <v>355</v>
      </c>
      <c r="C29" s="43"/>
      <c r="D29" s="64">
        <v>2610000</v>
      </c>
      <c r="E29" s="43"/>
    </row>
    <row r="30" spans="1:5" ht="17.25" customHeight="1" x14ac:dyDescent="0.15">
      <c r="A30" s="108"/>
      <c r="B30" s="43" t="s">
        <v>384</v>
      </c>
      <c r="C30" s="43"/>
      <c r="D30" s="64">
        <v>2100000</v>
      </c>
      <c r="E30" s="43"/>
    </row>
    <row r="31" spans="1:5" ht="17.25" customHeight="1" x14ac:dyDescent="0.15">
      <c r="A31" s="108"/>
      <c r="B31" s="43" t="s">
        <v>346</v>
      </c>
      <c r="C31" s="43"/>
      <c r="D31" s="64">
        <v>2873000</v>
      </c>
      <c r="E31" s="43"/>
    </row>
    <row r="32" spans="1:5" ht="17.25" customHeight="1" x14ac:dyDescent="0.15">
      <c r="A32" s="108"/>
      <c r="B32" s="43" t="s">
        <v>385</v>
      </c>
      <c r="C32" s="43"/>
      <c r="D32" s="64">
        <v>2288000</v>
      </c>
      <c r="E32" s="43"/>
    </row>
    <row r="33" spans="1:5" ht="17.25" customHeight="1" x14ac:dyDescent="0.15">
      <c r="A33" s="108"/>
      <c r="B33" s="43" t="s">
        <v>386</v>
      </c>
      <c r="C33" s="43"/>
      <c r="D33" s="64">
        <v>2252000</v>
      </c>
      <c r="E33" s="43"/>
    </row>
    <row r="34" spans="1:5" ht="17.25" customHeight="1" x14ac:dyDescent="0.15">
      <c r="A34" s="108"/>
      <c r="B34" s="43" t="s">
        <v>387</v>
      </c>
      <c r="C34" s="43"/>
      <c r="D34" s="64">
        <v>2379000</v>
      </c>
      <c r="E34" s="43"/>
    </row>
    <row r="35" spans="1:5" ht="17.25" customHeight="1" x14ac:dyDescent="0.15">
      <c r="A35" s="108"/>
      <c r="B35" s="43" t="s">
        <v>379</v>
      </c>
      <c r="C35" s="43"/>
      <c r="D35" s="64">
        <v>31224217</v>
      </c>
      <c r="E35" s="43"/>
    </row>
    <row r="36" spans="1:5" ht="17.25" customHeight="1" x14ac:dyDescent="0.15">
      <c r="A36" s="108"/>
      <c r="B36" s="43" t="s">
        <v>243</v>
      </c>
      <c r="C36" s="43"/>
      <c r="D36" s="64">
        <v>62409977</v>
      </c>
      <c r="E36" s="43"/>
    </row>
    <row r="37" spans="1:5" ht="17.25" customHeight="1" x14ac:dyDescent="0.15">
      <c r="A37" s="108"/>
      <c r="B37" s="10" t="s">
        <v>265</v>
      </c>
      <c r="C37" s="41"/>
      <c r="D37" s="85">
        <f>SUM(D38:D50)</f>
        <v>1601821142</v>
      </c>
      <c r="E37" s="41"/>
    </row>
    <row r="38" spans="1:5" ht="17.25" customHeight="1" x14ac:dyDescent="0.15">
      <c r="A38" s="108"/>
      <c r="B38" s="43" t="s">
        <v>371</v>
      </c>
      <c r="C38" s="43"/>
      <c r="D38" s="64">
        <v>1029877284</v>
      </c>
      <c r="E38" s="43"/>
    </row>
    <row r="39" spans="1:5" ht="17.25" customHeight="1" x14ac:dyDescent="0.15">
      <c r="A39" s="108"/>
      <c r="B39" s="43" t="s">
        <v>332</v>
      </c>
      <c r="C39" s="43"/>
      <c r="D39" s="64">
        <v>4256908</v>
      </c>
      <c r="E39" s="43"/>
    </row>
    <row r="40" spans="1:5" ht="17.25" customHeight="1" x14ac:dyDescent="0.15">
      <c r="A40" s="108"/>
      <c r="B40" s="43" t="s">
        <v>331</v>
      </c>
      <c r="C40" s="43"/>
      <c r="D40" s="64">
        <v>6657751</v>
      </c>
      <c r="E40" s="43"/>
    </row>
    <row r="41" spans="1:5" ht="17.25" customHeight="1" x14ac:dyDescent="0.15">
      <c r="A41" s="108"/>
      <c r="B41" s="43" t="s">
        <v>372</v>
      </c>
      <c r="C41" s="43"/>
      <c r="D41" s="64">
        <v>38570</v>
      </c>
      <c r="E41" s="43"/>
    </row>
    <row r="42" spans="1:5" ht="17.25" customHeight="1" x14ac:dyDescent="0.15">
      <c r="A42" s="108"/>
      <c r="B42" s="43" t="s">
        <v>374</v>
      </c>
      <c r="C42" s="43"/>
      <c r="D42" s="64">
        <v>276003301</v>
      </c>
      <c r="E42" s="43"/>
    </row>
    <row r="43" spans="1:5" ht="17.25" customHeight="1" x14ac:dyDescent="0.15">
      <c r="A43" s="108"/>
      <c r="B43" s="43" t="s">
        <v>375</v>
      </c>
      <c r="C43" s="43"/>
      <c r="D43" s="64">
        <v>962722</v>
      </c>
      <c r="E43" s="43"/>
    </row>
    <row r="44" spans="1:5" ht="17.25" customHeight="1" x14ac:dyDescent="0.15">
      <c r="A44" s="108"/>
      <c r="B44" s="43" t="s">
        <v>376</v>
      </c>
      <c r="C44" s="43"/>
      <c r="D44" s="64">
        <v>103256965</v>
      </c>
      <c r="E44" s="43"/>
    </row>
    <row r="45" spans="1:5" ht="17.25" customHeight="1" x14ac:dyDescent="0.15">
      <c r="A45" s="108"/>
      <c r="B45" s="43" t="s">
        <v>377</v>
      </c>
      <c r="C45" s="43"/>
      <c r="D45" s="64">
        <v>34295680</v>
      </c>
      <c r="E45" s="43"/>
    </row>
    <row r="46" spans="1:5" ht="17.25" customHeight="1" x14ac:dyDescent="0.15">
      <c r="A46" s="108"/>
      <c r="B46" s="43" t="s">
        <v>378</v>
      </c>
      <c r="C46" s="43"/>
      <c r="D46" s="64">
        <v>142379228</v>
      </c>
      <c r="E46" s="43"/>
    </row>
    <row r="47" spans="1:5" ht="17.25" customHeight="1" x14ac:dyDescent="0.15">
      <c r="A47" s="108"/>
      <c r="B47" s="43" t="s">
        <v>266</v>
      </c>
      <c r="C47" s="43"/>
      <c r="D47" s="64">
        <v>1680000</v>
      </c>
      <c r="E47" s="43"/>
    </row>
    <row r="48" spans="1:5" ht="17.25" customHeight="1" x14ac:dyDescent="0.15">
      <c r="A48" s="108"/>
      <c r="B48" s="43" t="s">
        <v>373</v>
      </c>
      <c r="C48" s="43"/>
      <c r="D48" s="64">
        <v>1250000</v>
      </c>
      <c r="E48" s="43"/>
    </row>
    <row r="49" spans="1:5" ht="17.25" customHeight="1" x14ac:dyDescent="0.15">
      <c r="A49" s="108"/>
      <c r="B49" s="43" t="s">
        <v>370</v>
      </c>
      <c r="C49" s="43"/>
      <c r="D49" s="64">
        <v>1038600</v>
      </c>
      <c r="E49" s="43"/>
    </row>
    <row r="50" spans="1:5" ht="17.25" customHeight="1" x14ac:dyDescent="0.15">
      <c r="A50" s="108"/>
      <c r="B50" s="43" t="s">
        <v>243</v>
      </c>
      <c r="C50" s="43"/>
      <c r="D50" s="64">
        <v>124133</v>
      </c>
      <c r="E50" s="43"/>
    </row>
    <row r="51" spans="1:5" ht="17.25" customHeight="1" x14ac:dyDescent="0.15">
      <c r="A51" s="108"/>
      <c r="B51" s="10" t="s">
        <v>152</v>
      </c>
      <c r="C51" s="41"/>
      <c r="D51" s="85">
        <f>SUM(D52:D62)</f>
        <v>1098243778</v>
      </c>
      <c r="E51" s="41"/>
    </row>
    <row r="52" spans="1:5" ht="17.25" customHeight="1" x14ac:dyDescent="0.15">
      <c r="A52" s="108"/>
      <c r="B52" s="43" t="s">
        <v>267</v>
      </c>
      <c r="C52" s="43"/>
      <c r="D52" s="64">
        <v>470613350</v>
      </c>
      <c r="E52" s="43"/>
    </row>
    <row r="53" spans="1:5" ht="17.25" customHeight="1" x14ac:dyDescent="0.15">
      <c r="A53" s="108"/>
      <c r="B53" s="43" t="s">
        <v>364</v>
      </c>
      <c r="C53" s="43"/>
      <c r="D53" s="64">
        <v>326965841</v>
      </c>
      <c r="E53" s="43"/>
    </row>
    <row r="54" spans="1:5" ht="17.25" customHeight="1" x14ac:dyDescent="0.15">
      <c r="A54" s="108"/>
      <c r="B54" s="43" t="s">
        <v>363</v>
      </c>
      <c r="C54" s="43"/>
      <c r="D54" s="64">
        <v>153194346</v>
      </c>
      <c r="E54" s="43"/>
    </row>
    <row r="55" spans="1:5" ht="17.25" customHeight="1" x14ac:dyDescent="0.15">
      <c r="A55" s="108"/>
      <c r="B55" s="43" t="s">
        <v>246</v>
      </c>
      <c r="C55" s="43"/>
      <c r="D55" s="64">
        <v>23014750</v>
      </c>
      <c r="E55" s="43"/>
    </row>
    <row r="56" spans="1:5" ht="17.25" customHeight="1" x14ac:dyDescent="0.15">
      <c r="A56" s="108"/>
      <c r="B56" s="43" t="s">
        <v>365</v>
      </c>
      <c r="C56" s="43"/>
      <c r="D56" s="64">
        <v>1575681</v>
      </c>
      <c r="E56" s="43"/>
    </row>
    <row r="57" spans="1:5" ht="17.25" customHeight="1" x14ac:dyDescent="0.15">
      <c r="A57" s="108"/>
      <c r="B57" s="43" t="s">
        <v>366</v>
      </c>
      <c r="C57" s="43"/>
      <c r="D57" s="64">
        <v>5422940</v>
      </c>
      <c r="E57" s="43"/>
    </row>
    <row r="58" spans="1:5" ht="17.25" customHeight="1" x14ac:dyDescent="0.15">
      <c r="A58" s="108"/>
      <c r="B58" s="43" t="s">
        <v>367</v>
      </c>
      <c r="C58" s="43"/>
      <c r="D58" s="64">
        <v>60162365</v>
      </c>
      <c r="E58" s="43"/>
    </row>
    <row r="59" spans="1:5" ht="17.25" customHeight="1" x14ac:dyDescent="0.15">
      <c r="A59" s="108"/>
      <c r="B59" s="43" t="s">
        <v>330</v>
      </c>
      <c r="C59" s="43"/>
      <c r="D59" s="64">
        <v>607111</v>
      </c>
      <c r="E59" s="43"/>
    </row>
    <row r="60" spans="1:5" ht="17.25" customHeight="1" x14ac:dyDescent="0.15">
      <c r="A60" s="108"/>
      <c r="B60" s="43" t="s">
        <v>368</v>
      </c>
      <c r="C60" s="43"/>
      <c r="D60" s="64">
        <v>48000145</v>
      </c>
      <c r="E60" s="43"/>
    </row>
    <row r="61" spans="1:5" ht="17.25" customHeight="1" x14ac:dyDescent="0.15">
      <c r="A61" s="108"/>
      <c r="B61" s="43" t="s">
        <v>369</v>
      </c>
      <c r="C61" s="43"/>
      <c r="D61" s="64">
        <v>5604029</v>
      </c>
      <c r="E61" s="43"/>
    </row>
    <row r="62" spans="1:5" ht="17.25" customHeight="1" x14ac:dyDescent="0.15">
      <c r="A62" s="108"/>
      <c r="B62" s="43" t="s">
        <v>243</v>
      </c>
      <c r="C62" s="43"/>
      <c r="D62" s="64">
        <v>3083220</v>
      </c>
      <c r="E62" s="43"/>
    </row>
    <row r="63" spans="1:5" ht="17.25" customHeight="1" x14ac:dyDescent="0.15">
      <c r="A63" s="108"/>
      <c r="B63" s="10" t="s">
        <v>153</v>
      </c>
      <c r="C63" s="41"/>
      <c r="D63" s="85">
        <f>SUM(D64:D65)</f>
        <v>148221582</v>
      </c>
      <c r="E63" s="41"/>
    </row>
    <row r="64" spans="1:5" ht="17.25" customHeight="1" x14ac:dyDescent="0.15">
      <c r="A64" s="108"/>
      <c r="B64" s="43" t="s">
        <v>247</v>
      </c>
      <c r="C64" s="43"/>
      <c r="D64" s="64">
        <v>111859750</v>
      </c>
      <c r="E64" s="43"/>
    </row>
    <row r="65" spans="1:5" ht="17.25" customHeight="1" x14ac:dyDescent="0.15">
      <c r="A65" s="108"/>
      <c r="B65" s="43" t="s">
        <v>362</v>
      </c>
      <c r="C65" s="43"/>
      <c r="D65" s="64">
        <v>36361832</v>
      </c>
      <c r="E65" s="43"/>
    </row>
    <row r="66" spans="1:5" ht="17.25" customHeight="1" x14ac:dyDescent="0.15">
      <c r="A66" s="108"/>
      <c r="B66" s="10" t="s">
        <v>250</v>
      </c>
      <c r="C66" s="41"/>
      <c r="D66" s="85">
        <f>SUM(D67:D68)</f>
        <v>283760</v>
      </c>
      <c r="E66" s="41"/>
    </row>
    <row r="67" spans="1:5" ht="17.25" customHeight="1" x14ac:dyDescent="0.15">
      <c r="A67" s="108"/>
      <c r="B67" s="43" t="s">
        <v>356</v>
      </c>
      <c r="C67" s="43"/>
      <c r="D67" s="64">
        <v>170000</v>
      </c>
      <c r="E67" s="43"/>
    </row>
    <row r="68" spans="1:5" ht="17.25" customHeight="1" x14ac:dyDescent="0.15">
      <c r="A68" s="108"/>
      <c r="B68" s="43" t="s">
        <v>264</v>
      </c>
      <c r="C68" s="43"/>
      <c r="D68" s="64">
        <v>113760</v>
      </c>
      <c r="E68" s="43"/>
    </row>
    <row r="69" spans="1:5" ht="15.75" customHeight="1" x14ac:dyDescent="0.15">
      <c r="A69" s="109"/>
      <c r="B69" s="44" t="s">
        <v>206</v>
      </c>
      <c r="C69" s="45"/>
      <c r="D69" s="46">
        <f>D10+D37+D51+D63+D66</f>
        <v>3642136160</v>
      </c>
      <c r="E69" s="45"/>
    </row>
    <row r="70" spans="1:5" ht="18" customHeight="1" x14ac:dyDescent="0.15">
      <c r="A70" s="9" t="s">
        <v>8</v>
      </c>
      <c r="B70" s="34"/>
      <c r="C70" s="34"/>
      <c r="D70" s="35">
        <f>D9+D69</f>
        <v>3642136160</v>
      </c>
      <c r="E70" s="34"/>
    </row>
    <row r="71" spans="1:5" ht="18" customHeight="1" x14ac:dyDescent="0.15"/>
    <row r="72" spans="1:5" ht="18" customHeight="1" x14ac:dyDescent="0.15"/>
  </sheetData>
  <mergeCells count="2">
    <mergeCell ref="A7:A9"/>
    <mergeCell ref="A10:A69"/>
  </mergeCells>
  <phoneticPr fontId="3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rowBreaks count="1" manualBreakCount="1">
    <brk id="36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28.75" style="6" customWidth="1"/>
    <col min="2" max="3" width="24.75" style="6" customWidth="1"/>
    <col min="4" max="4" width="28.75" style="6" customWidth="1"/>
    <col min="5" max="5" width="24.75" style="6" customWidth="1"/>
    <col min="6" max="6" width="12.5" style="6" bestFit="1" customWidth="1"/>
    <col min="7" max="16384" width="8.875" style="6"/>
  </cols>
  <sheetData>
    <row r="1" spans="1:6" ht="21" x14ac:dyDescent="0.2">
      <c r="A1" s="7" t="s">
        <v>207</v>
      </c>
    </row>
    <row r="2" spans="1:6" ht="13.5" x14ac:dyDescent="0.15">
      <c r="A2" s="36" t="s">
        <v>274</v>
      </c>
    </row>
    <row r="3" spans="1:6" ht="13.5" x14ac:dyDescent="0.15">
      <c r="A3" s="4" t="s">
        <v>358</v>
      </c>
    </row>
    <row r="4" spans="1:6" ht="13.5" x14ac:dyDescent="0.15">
      <c r="E4" s="8" t="s">
        <v>11</v>
      </c>
    </row>
    <row r="5" spans="1:6" ht="22.5" customHeight="1" x14ac:dyDescent="0.15">
      <c r="A5" s="2" t="s">
        <v>208</v>
      </c>
      <c r="B5" s="2" t="s">
        <v>30</v>
      </c>
      <c r="C5" s="97" t="s">
        <v>209</v>
      </c>
      <c r="D5" s="97"/>
      <c r="E5" s="2" t="s">
        <v>203</v>
      </c>
    </row>
    <row r="6" spans="1:6" ht="18" customHeight="1" x14ac:dyDescent="0.15">
      <c r="A6" s="106" t="s">
        <v>210</v>
      </c>
      <c r="B6" s="106" t="s">
        <v>211</v>
      </c>
      <c r="C6" s="105" t="s">
        <v>261</v>
      </c>
      <c r="D6" s="110"/>
      <c r="E6" s="51">
        <v>1664992485</v>
      </c>
    </row>
    <row r="7" spans="1:6" ht="18" customHeight="1" x14ac:dyDescent="0.15">
      <c r="A7" s="106"/>
      <c r="B7" s="106"/>
      <c r="C7" s="105" t="s">
        <v>212</v>
      </c>
      <c r="D7" s="110"/>
      <c r="E7" s="51">
        <v>77931000</v>
      </c>
    </row>
    <row r="8" spans="1:6" ht="18" customHeight="1" x14ac:dyDescent="0.15">
      <c r="A8" s="106"/>
      <c r="B8" s="106"/>
      <c r="C8" s="105" t="s">
        <v>213</v>
      </c>
      <c r="D8" s="110"/>
      <c r="E8" s="51">
        <v>2126000</v>
      </c>
    </row>
    <row r="9" spans="1:6" ht="18" customHeight="1" x14ac:dyDescent="0.15">
      <c r="A9" s="106"/>
      <c r="B9" s="106"/>
      <c r="C9" s="105" t="s">
        <v>214</v>
      </c>
      <c r="D9" s="110"/>
      <c r="E9" s="51">
        <v>6981000</v>
      </c>
    </row>
    <row r="10" spans="1:6" ht="18" customHeight="1" x14ac:dyDescent="0.15">
      <c r="A10" s="106"/>
      <c r="B10" s="106"/>
      <c r="C10" s="105" t="s">
        <v>215</v>
      </c>
      <c r="D10" s="110"/>
      <c r="E10" s="51">
        <v>6426000</v>
      </c>
    </row>
    <row r="11" spans="1:6" ht="18" customHeight="1" x14ac:dyDescent="0.15">
      <c r="A11" s="106"/>
      <c r="B11" s="106"/>
      <c r="C11" s="105" t="s">
        <v>216</v>
      </c>
      <c r="D11" s="110"/>
      <c r="E11" s="51">
        <v>247801000</v>
      </c>
    </row>
    <row r="12" spans="1:6" ht="18" customHeight="1" x14ac:dyDescent="0.15">
      <c r="A12" s="106"/>
      <c r="B12" s="106"/>
      <c r="C12" s="105" t="s">
        <v>217</v>
      </c>
      <c r="D12" s="110"/>
      <c r="E12" s="51">
        <v>28085000</v>
      </c>
    </row>
    <row r="13" spans="1:6" ht="18" customHeight="1" x14ac:dyDescent="0.15">
      <c r="A13" s="106"/>
      <c r="B13" s="106"/>
      <c r="C13" s="105" t="s">
        <v>218</v>
      </c>
      <c r="D13" s="110"/>
      <c r="E13" s="51">
        <v>7432000</v>
      </c>
    </row>
    <row r="14" spans="1:6" ht="18" customHeight="1" x14ac:dyDescent="0.15">
      <c r="A14" s="106"/>
      <c r="B14" s="106"/>
      <c r="C14" s="105" t="s">
        <v>262</v>
      </c>
      <c r="D14" s="110"/>
      <c r="E14" s="51">
        <v>1421471000</v>
      </c>
    </row>
    <row r="15" spans="1:6" ht="18" customHeight="1" x14ac:dyDescent="0.15">
      <c r="A15" s="106"/>
      <c r="B15" s="106"/>
      <c r="C15" s="105" t="s">
        <v>219</v>
      </c>
      <c r="D15" s="110"/>
      <c r="E15" s="51">
        <v>2512000</v>
      </c>
    </row>
    <row r="16" spans="1:6" ht="18" customHeight="1" x14ac:dyDescent="0.15">
      <c r="A16" s="106"/>
      <c r="B16" s="106"/>
      <c r="C16" s="105" t="s">
        <v>220</v>
      </c>
      <c r="D16" s="110"/>
      <c r="E16" s="51">
        <v>76424970</v>
      </c>
      <c r="F16" s="70"/>
    </row>
    <row r="17" spans="1:6" ht="18" customHeight="1" x14ac:dyDescent="0.15">
      <c r="A17" s="106"/>
      <c r="B17" s="106"/>
      <c r="C17" s="105" t="s">
        <v>221</v>
      </c>
      <c r="D17" s="110"/>
      <c r="E17" s="51">
        <v>711247500</v>
      </c>
    </row>
    <row r="18" spans="1:6" ht="18" customHeight="1" x14ac:dyDescent="0.15">
      <c r="A18" s="106"/>
      <c r="B18" s="106"/>
      <c r="C18" s="105"/>
      <c r="D18" s="110"/>
      <c r="E18" s="51"/>
    </row>
    <row r="19" spans="1:6" ht="18" customHeight="1" x14ac:dyDescent="0.15">
      <c r="A19" s="106"/>
      <c r="B19" s="106"/>
      <c r="C19" s="106" t="s">
        <v>154</v>
      </c>
      <c r="D19" s="110"/>
      <c r="E19" s="51">
        <f>SUM(E6:E18)</f>
        <v>4253429955</v>
      </c>
    </row>
    <row r="20" spans="1:6" ht="18" customHeight="1" x14ac:dyDescent="0.15">
      <c r="A20" s="106"/>
      <c r="B20" s="106" t="s">
        <v>222</v>
      </c>
      <c r="C20" s="111" t="s">
        <v>223</v>
      </c>
      <c r="D20" s="5" t="s">
        <v>224</v>
      </c>
      <c r="E20" s="51">
        <v>52648737</v>
      </c>
    </row>
    <row r="21" spans="1:6" ht="18" customHeight="1" x14ac:dyDescent="0.15">
      <c r="A21" s="106"/>
      <c r="B21" s="106"/>
      <c r="C21" s="106"/>
      <c r="D21" s="5" t="s">
        <v>225</v>
      </c>
      <c r="E21" s="51"/>
    </row>
    <row r="22" spans="1:6" ht="18" customHeight="1" x14ac:dyDescent="0.15">
      <c r="A22" s="106"/>
      <c r="B22" s="106"/>
      <c r="C22" s="106"/>
      <c r="D22" s="5"/>
      <c r="E22" s="51"/>
    </row>
    <row r="23" spans="1:6" ht="18" customHeight="1" x14ac:dyDescent="0.15">
      <c r="A23" s="106"/>
      <c r="B23" s="106"/>
      <c r="C23" s="106"/>
      <c r="D23" s="9" t="s">
        <v>206</v>
      </c>
      <c r="E23" s="51">
        <f>SUM(E20:E22)</f>
        <v>52648737</v>
      </c>
    </row>
    <row r="24" spans="1:6" ht="18" customHeight="1" x14ac:dyDescent="0.15">
      <c r="A24" s="106"/>
      <c r="B24" s="106"/>
      <c r="C24" s="111" t="s">
        <v>226</v>
      </c>
      <c r="D24" s="5" t="s">
        <v>224</v>
      </c>
      <c r="E24" s="51">
        <v>359855207</v>
      </c>
    </row>
    <row r="25" spans="1:6" ht="18" customHeight="1" x14ac:dyDescent="0.15">
      <c r="A25" s="106"/>
      <c r="B25" s="106"/>
      <c r="C25" s="106"/>
      <c r="D25" s="5" t="s">
        <v>225</v>
      </c>
      <c r="E25" s="51">
        <v>306108271</v>
      </c>
    </row>
    <row r="26" spans="1:6" ht="18" customHeight="1" x14ac:dyDescent="0.15">
      <c r="A26" s="106"/>
      <c r="B26" s="106"/>
      <c r="C26" s="106"/>
      <c r="D26" s="5"/>
      <c r="E26" s="51"/>
    </row>
    <row r="27" spans="1:6" ht="18" customHeight="1" x14ac:dyDescent="0.15">
      <c r="A27" s="106"/>
      <c r="B27" s="106"/>
      <c r="C27" s="106"/>
      <c r="D27" s="9" t="s">
        <v>206</v>
      </c>
      <c r="E27" s="51">
        <f>SUM(E24:E26)</f>
        <v>665963478</v>
      </c>
    </row>
    <row r="28" spans="1:6" ht="18" customHeight="1" x14ac:dyDescent="0.15">
      <c r="A28" s="110"/>
      <c r="B28" s="110"/>
      <c r="C28" s="106" t="s">
        <v>154</v>
      </c>
      <c r="D28" s="110"/>
      <c r="E28" s="51">
        <f>E23+E27</f>
        <v>718612215</v>
      </c>
    </row>
    <row r="29" spans="1:6" ht="18" customHeight="1" x14ac:dyDescent="0.15">
      <c r="A29" s="110"/>
      <c r="B29" s="106" t="s">
        <v>8</v>
      </c>
      <c r="C29" s="110"/>
      <c r="D29" s="110"/>
      <c r="E29" s="51">
        <f>E19+E28</f>
        <v>4972042170</v>
      </c>
    </row>
    <row r="30" spans="1:6" ht="18" customHeight="1" x14ac:dyDescent="0.15">
      <c r="A30" s="106" t="s">
        <v>227</v>
      </c>
      <c r="B30" s="106" t="s">
        <v>211</v>
      </c>
      <c r="C30" s="105" t="s">
        <v>228</v>
      </c>
      <c r="D30" s="110"/>
      <c r="E30" s="51">
        <v>344078200</v>
      </c>
      <c r="F30" s="70"/>
    </row>
    <row r="31" spans="1:6" ht="18" customHeight="1" x14ac:dyDescent="0.15">
      <c r="A31" s="106"/>
      <c r="B31" s="106"/>
      <c r="C31" s="105" t="s">
        <v>229</v>
      </c>
      <c r="D31" s="110"/>
      <c r="E31" s="51">
        <v>111709500</v>
      </c>
      <c r="F31" s="70"/>
    </row>
    <row r="32" spans="1:6" ht="18" customHeight="1" x14ac:dyDescent="0.15">
      <c r="A32" s="106"/>
      <c r="B32" s="106"/>
      <c r="C32" s="105" t="s">
        <v>230</v>
      </c>
      <c r="D32" s="110"/>
      <c r="E32" s="51">
        <v>259013500</v>
      </c>
      <c r="F32" s="70"/>
    </row>
    <row r="33" spans="1:5" ht="18" customHeight="1" x14ac:dyDescent="0.15">
      <c r="A33" s="106"/>
      <c r="B33" s="106"/>
      <c r="C33" s="105" t="s">
        <v>328</v>
      </c>
      <c r="D33" s="110"/>
      <c r="E33" s="51">
        <v>0</v>
      </c>
    </row>
    <row r="34" spans="1:5" ht="18" customHeight="1" x14ac:dyDescent="0.15">
      <c r="A34" s="106"/>
      <c r="B34" s="106"/>
      <c r="C34" s="105" t="s">
        <v>326</v>
      </c>
      <c r="D34" s="110"/>
      <c r="E34" s="51">
        <v>0</v>
      </c>
    </row>
    <row r="35" spans="1:5" ht="18" customHeight="1" x14ac:dyDescent="0.15">
      <c r="A35" s="106"/>
      <c r="B35" s="106"/>
      <c r="C35" s="105" t="s">
        <v>327</v>
      </c>
      <c r="D35" s="110"/>
      <c r="E35" s="51">
        <v>0</v>
      </c>
    </row>
    <row r="36" spans="1:5" ht="18" customHeight="1" x14ac:dyDescent="0.15">
      <c r="A36" s="106"/>
      <c r="B36" s="106"/>
      <c r="C36" s="105" t="s">
        <v>231</v>
      </c>
      <c r="D36" s="110"/>
      <c r="E36" s="51">
        <v>297616772</v>
      </c>
    </row>
    <row r="37" spans="1:5" ht="18" customHeight="1" x14ac:dyDescent="0.15">
      <c r="A37" s="106"/>
      <c r="B37" s="106"/>
      <c r="C37" s="105" t="s">
        <v>361</v>
      </c>
      <c r="D37" s="110"/>
      <c r="E37" s="51">
        <v>5872000</v>
      </c>
    </row>
    <row r="38" spans="1:5" ht="18" customHeight="1" x14ac:dyDescent="0.15">
      <c r="A38" s="106"/>
      <c r="B38" s="106"/>
      <c r="C38" s="105" t="s">
        <v>263</v>
      </c>
      <c r="D38" s="110"/>
      <c r="E38" s="51">
        <v>17478000</v>
      </c>
    </row>
    <row r="39" spans="1:5" ht="18" customHeight="1" x14ac:dyDescent="0.15">
      <c r="A39" s="106"/>
      <c r="B39" s="106"/>
      <c r="C39" s="105"/>
      <c r="D39" s="110"/>
      <c r="E39" s="51"/>
    </row>
    <row r="40" spans="1:5" ht="18" customHeight="1" x14ac:dyDescent="0.15">
      <c r="A40" s="106"/>
      <c r="B40" s="106"/>
      <c r="C40" s="106" t="s">
        <v>154</v>
      </c>
      <c r="D40" s="110"/>
      <c r="E40" s="51">
        <f>SUM(E30:E39)</f>
        <v>1035767972</v>
      </c>
    </row>
    <row r="41" spans="1:5" ht="18" customHeight="1" x14ac:dyDescent="0.15">
      <c r="A41" s="106"/>
      <c r="B41" s="106" t="s">
        <v>222</v>
      </c>
      <c r="C41" s="111" t="s">
        <v>223</v>
      </c>
      <c r="D41" s="5" t="s">
        <v>329</v>
      </c>
      <c r="E41" s="51">
        <v>71995000</v>
      </c>
    </row>
    <row r="42" spans="1:5" ht="18" customHeight="1" x14ac:dyDescent="0.15">
      <c r="A42" s="106"/>
      <c r="B42" s="106"/>
      <c r="C42" s="106"/>
      <c r="D42" s="5"/>
      <c r="E42" s="51"/>
    </row>
    <row r="43" spans="1:5" ht="18" customHeight="1" x14ac:dyDescent="0.15">
      <c r="A43" s="106"/>
      <c r="B43" s="106"/>
      <c r="C43" s="106"/>
      <c r="D43" s="9" t="s">
        <v>206</v>
      </c>
      <c r="E43" s="51">
        <f>SUM(E41:E42)</f>
        <v>71995000</v>
      </c>
    </row>
    <row r="44" spans="1:5" ht="18" customHeight="1" x14ac:dyDescent="0.15">
      <c r="A44" s="106"/>
      <c r="B44" s="106"/>
      <c r="C44" s="111" t="s">
        <v>226</v>
      </c>
      <c r="D44" s="5" t="s">
        <v>232</v>
      </c>
      <c r="E44" s="51">
        <v>267101836</v>
      </c>
    </row>
    <row r="45" spans="1:5" ht="18" customHeight="1" x14ac:dyDescent="0.15">
      <c r="A45" s="106"/>
      <c r="B45" s="106"/>
      <c r="C45" s="111"/>
      <c r="D45" s="5" t="s">
        <v>233</v>
      </c>
      <c r="E45" s="51">
        <v>0</v>
      </c>
    </row>
    <row r="46" spans="1:5" ht="18" customHeight="1" x14ac:dyDescent="0.15">
      <c r="A46" s="106"/>
      <c r="B46" s="106"/>
      <c r="C46" s="111"/>
      <c r="D46" s="5" t="s">
        <v>234</v>
      </c>
      <c r="E46" s="51">
        <v>162013865</v>
      </c>
    </row>
    <row r="47" spans="1:5" ht="18" customHeight="1" x14ac:dyDescent="0.15">
      <c r="A47" s="106"/>
      <c r="B47" s="106"/>
      <c r="C47" s="111"/>
      <c r="D47" s="5" t="s">
        <v>235</v>
      </c>
      <c r="E47" s="51">
        <v>1213180201</v>
      </c>
    </row>
    <row r="48" spans="1:5" ht="18" customHeight="1" x14ac:dyDescent="0.15">
      <c r="A48" s="106"/>
      <c r="B48" s="106"/>
      <c r="C48" s="111"/>
      <c r="D48" s="75" t="s">
        <v>329</v>
      </c>
      <c r="E48" s="51">
        <v>13430000</v>
      </c>
    </row>
    <row r="49" spans="1:5" ht="18" customHeight="1" x14ac:dyDescent="0.15">
      <c r="A49" s="106"/>
      <c r="B49" s="106"/>
      <c r="C49" s="106"/>
      <c r="D49" s="5"/>
      <c r="E49" s="51"/>
    </row>
    <row r="50" spans="1:5" ht="18" customHeight="1" x14ac:dyDescent="0.15">
      <c r="A50" s="106"/>
      <c r="B50" s="106"/>
      <c r="C50" s="106"/>
      <c r="D50" s="9" t="s">
        <v>206</v>
      </c>
      <c r="E50" s="51">
        <f>SUM(E44:E49)</f>
        <v>1655725902</v>
      </c>
    </row>
    <row r="51" spans="1:5" ht="18" customHeight="1" x14ac:dyDescent="0.15">
      <c r="A51" s="110"/>
      <c r="B51" s="110"/>
      <c r="C51" s="106" t="s">
        <v>154</v>
      </c>
      <c r="D51" s="110"/>
      <c r="E51" s="51">
        <f>E43+E50</f>
        <v>1727720902</v>
      </c>
    </row>
    <row r="52" spans="1:5" ht="18" customHeight="1" x14ac:dyDescent="0.15">
      <c r="A52" s="110"/>
      <c r="B52" s="106" t="s">
        <v>8</v>
      </c>
      <c r="C52" s="110"/>
      <c r="D52" s="110"/>
      <c r="E52" s="51">
        <f>E40+E51</f>
        <v>2763488874</v>
      </c>
    </row>
    <row r="53" spans="1:5" ht="18" customHeight="1" x14ac:dyDescent="0.15">
      <c r="A53" s="106" t="s">
        <v>8</v>
      </c>
      <c r="B53" s="106"/>
      <c r="C53" s="106"/>
      <c r="D53" s="106"/>
      <c r="E53" s="51">
        <f>E52+E29</f>
        <v>7735531044</v>
      </c>
    </row>
  </sheetData>
  <mergeCells count="41">
    <mergeCell ref="C5:D5"/>
    <mergeCell ref="A6:A29"/>
    <mergeCell ref="B6:B19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9:D19"/>
    <mergeCell ref="B20:B28"/>
    <mergeCell ref="C20:C23"/>
    <mergeCell ref="C16:D16"/>
    <mergeCell ref="C24:C27"/>
    <mergeCell ref="C28:D28"/>
    <mergeCell ref="C35:D35"/>
    <mergeCell ref="C34:D34"/>
    <mergeCell ref="C30:D30"/>
    <mergeCell ref="C31:D31"/>
    <mergeCell ref="C32:D32"/>
    <mergeCell ref="C33:D33"/>
    <mergeCell ref="A53:D53"/>
    <mergeCell ref="C17:D17"/>
    <mergeCell ref="C18:D18"/>
    <mergeCell ref="C51:D51"/>
    <mergeCell ref="B29:D29"/>
    <mergeCell ref="A30:A52"/>
    <mergeCell ref="B30:B40"/>
    <mergeCell ref="C36:D36"/>
    <mergeCell ref="C38:D38"/>
    <mergeCell ref="C39:D39"/>
    <mergeCell ref="B52:D52"/>
    <mergeCell ref="C40:D40"/>
    <mergeCell ref="B41:B51"/>
    <mergeCell ref="C41:C43"/>
    <mergeCell ref="C44:C50"/>
    <mergeCell ref="C37:D37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Normal="100" zoomScaleSheetLayoutView="100" workbookViewId="0">
      <selection sqref="A1:F1"/>
    </sheetView>
  </sheetViews>
  <sheetFormatPr defaultColWidth="8.875" defaultRowHeight="20.25" customHeight="1" x14ac:dyDescent="0.15"/>
  <cols>
    <col min="1" max="1" width="23.375" style="4" customWidth="1"/>
    <col min="2" max="6" width="20.875" style="86" customWidth="1"/>
    <col min="7" max="7" width="5.125" style="86" customWidth="1"/>
    <col min="8" max="8" width="16.25" style="86" customWidth="1"/>
    <col min="9" max="9" width="15.25" style="86" customWidth="1"/>
    <col min="10" max="10" width="11" style="86" bestFit="1" customWidth="1"/>
    <col min="11" max="11" width="12.375" style="86" customWidth="1"/>
    <col min="12" max="12" width="11.375" style="86" bestFit="1" customWidth="1"/>
    <col min="13" max="13" width="13" style="89" bestFit="1" customWidth="1"/>
    <col min="14" max="16384" width="8.875" style="4"/>
  </cols>
  <sheetData>
    <row r="1" spans="1:13" ht="20.25" customHeight="1" x14ac:dyDescent="0.15">
      <c r="A1" s="112" t="s">
        <v>237</v>
      </c>
      <c r="B1" s="113"/>
      <c r="C1" s="113"/>
      <c r="D1" s="113"/>
      <c r="E1" s="113"/>
      <c r="F1" s="113"/>
      <c r="K1" s="86" t="s">
        <v>389</v>
      </c>
      <c r="M1" s="86"/>
    </row>
    <row r="2" spans="1:13" ht="20.25" customHeight="1" x14ac:dyDescent="0.15">
      <c r="A2" s="36" t="s">
        <v>274</v>
      </c>
      <c r="B2" s="36"/>
      <c r="C2" s="36"/>
      <c r="D2" s="36"/>
      <c r="E2" s="36"/>
      <c r="F2" s="37" t="s">
        <v>358</v>
      </c>
      <c r="M2" s="86"/>
    </row>
    <row r="3" spans="1:13" ht="20.25" customHeight="1" x14ac:dyDescent="0.15">
      <c r="A3" s="36" t="s">
        <v>28</v>
      </c>
      <c r="B3" s="36"/>
      <c r="C3" s="36"/>
      <c r="D3" s="36"/>
      <c r="E3" s="36"/>
      <c r="F3" s="37" t="s">
        <v>29</v>
      </c>
      <c r="H3" s="86" t="s">
        <v>390</v>
      </c>
      <c r="K3" s="86" t="s">
        <v>391</v>
      </c>
      <c r="M3" s="86"/>
    </row>
    <row r="4" spans="1:13" ht="20.25" customHeight="1" x14ac:dyDescent="0.15">
      <c r="A4" s="114" t="s">
        <v>30</v>
      </c>
      <c r="B4" s="116" t="s">
        <v>203</v>
      </c>
      <c r="C4" s="116" t="s">
        <v>238</v>
      </c>
      <c r="D4" s="116"/>
      <c r="E4" s="116"/>
      <c r="F4" s="116"/>
      <c r="H4" s="86" t="s">
        <v>392</v>
      </c>
      <c r="K4" s="86" t="s">
        <v>393</v>
      </c>
      <c r="L4" s="86" t="s">
        <v>394</v>
      </c>
      <c r="M4" s="86" t="s">
        <v>395</v>
      </c>
    </row>
    <row r="5" spans="1:13" ht="20.25" customHeight="1" x14ac:dyDescent="0.15">
      <c r="A5" s="114"/>
      <c r="B5" s="116"/>
      <c r="C5" s="116" t="s">
        <v>222</v>
      </c>
      <c r="D5" s="116" t="s">
        <v>239</v>
      </c>
      <c r="E5" s="116" t="s">
        <v>211</v>
      </c>
      <c r="F5" s="116" t="s">
        <v>5</v>
      </c>
      <c r="H5" s="86" t="s">
        <v>396</v>
      </c>
      <c r="L5" s="86">
        <v>557416016</v>
      </c>
      <c r="M5" s="86">
        <v>124643737</v>
      </c>
    </row>
    <row r="6" spans="1:13" ht="20.25" customHeight="1" thickBot="1" x14ac:dyDescent="0.2">
      <c r="A6" s="115"/>
      <c r="B6" s="117"/>
      <c r="C6" s="117"/>
      <c r="D6" s="117"/>
      <c r="E6" s="117"/>
      <c r="F6" s="117"/>
      <c r="H6" s="86" t="s">
        <v>397</v>
      </c>
      <c r="K6" s="86" t="s">
        <v>398</v>
      </c>
      <c r="L6" s="86">
        <v>284118577</v>
      </c>
      <c r="M6" s="86">
        <v>52648737</v>
      </c>
    </row>
    <row r="7" spans="1:13" ht="20.25" customHeight="1" thickTop="1" x14ac:dyDescent="0.15">
      <c r="A7" s="38" t="s">
        <v>240</v>
      </c>
      <c r="B7" s="67">
        <v>7754105023</v>
      </c>
      <c r="C7" s="67">
        <f>C11-C8-C9</f>
        <v>2321689380</v>
      </c>
      <c r="D7" s="67">
        <f>D11-D8-D9</f>
        <v>267538652</v>
      </c>
      <c r="E7" s="67">
        <f>E11-E8-E9</f>
        <v>4099750362</v>
      </c>
      <c r="F7" s="39">
        <f>B7-SUM(C7:E7)</f>
        <v>1065126629</v>
      </c>
      <c r="H7" s="86" t="s">
        <v>399</v>
      </c>
      <c r="K7" s="86" t="s">
        <v>400</v>
      </c>
      <c r="L7" s="86">
        <v>273297439</v>
      </c>
      <c r="M7" s="86">
        <v>71995000</v>
      </c>
    </row>
    <row r="8" spans="1:13" ht="20.25" customHeight="1" x14ac:dyDescent="0.15">
      <c r="A8" s="38" t="s">
        <v>241</v>
      </c>
      <c r="B8" s="67">
        <v>503766238</v>
      </c>
      <c r="C8" s="67">
        <v>124643737</v>
      </c>
      <c r="D8" s="67">
        <v>238680348</v>
      </c>
      <c r="E8" s="67">
        <f>E19+I10</f>
        <v>0</v>
      </c>
      <c r="F8" s="39">
        <f>B8-SUM(C8:E8)</f>
        <v>140442153</v>
      </c>
      <c r="H8" s="86" t="s">
        <v>401</v>
      </c>
      <c r="M8" s="86"/>
    </row>
    <row r="9" spans="1:13" ht="20.25" customHeight="1" x14ac:dyDescent="0.15">
      <c r="A9" s="38" t="s">
        <v>242</v>
      </c>
      <c r="B9" s="67">
        <v>557795202</v>
      </c>
      <c r="C9" s="67"/>
      <c r="D9" s="67"/>
      <c r="E9" s="67">
        <f>B9-SUM(C9:D9)-F9</f>
        <v>557795202</v>
      </c>
      <c r="F9" s="39">
        <f>I13</f>
        <v>0</v>
      </c>
      <c r="H9" s="86" t="s">
        <v>402</v>
      </c>
      <c r="M9" s="86"/>
    </row>
    <row r="10" spans="1:13" ht="20.25" customHeight="1" x14ac:dyDescent="0.15">
      <c r="A10" s="38" t="s">
        <v>5</v>
      </c>
      <c r="B10" s="39">
        <f>SUM(C10:F10)</f>
        <v>0</v>
      </c>
      <c r="C10" s="39"/>
      <c r="D10" s="39"/>
      <c r="E10" s="39"/>
      <c r="F10" s="39"/>
      <c r="M10" s="86"/>
    </row>
    <row r="11" spans="1:13" ht="20.25" customHeight="1" x14ac:dyDescent="0.15">
      <c r="A11" s="40" t="s">
        <v>8</v>
      </c>
      <c r="B11" s="39">
        <f>SUM(B7:B10)</f>
        <v>8815666463</v>
      </c>
      <c r="C11" s="39">
        <f>C13</f>
        <v>2446333117</v>
      </c>
      <c r="D11" s="39">
        <f>D13</f>
        <v>506219000</v>
      </c>
      <c r="E11" s="39">
        <f>F16</f>
        <v>4657545564</v>
      </c>
      <c r="F11" s="39">
        <f>SUM(F7:F10)</f>
        <v>1205568782</v>
      </c>
      <c r="M11" s="86"/>
    </row>
    <row r="12" spans="1:13" ht="20.25" customHeight="1" x14ac:dyDescent="0.15">
      <c r="H12" s="86" t="s">
        <v>403</v>
      </c>
      <c r="M12" s="86"/>
    </row>
    <row r="13" spans="1:13" ht="20.25" customHeight="1" x14ac:dyDescent="0.15">
      <c r="C13" s="87">
        <f>2321689380+124643737</f>
        <v>2446333117</v>
      </c>
      <c r="D13" s="87">
        <v>506219000</v>
      </c>
      <c r="H13" s="86" t="s">
        <v>404</v>
      </c>
      <c r="M13" s="86"/>
    </row>
    <row r="14" spans="1:13" ht="20.25" customHeight="1" x14ac:dyDescent="0.15">
      <c r="C14" s="86" t="s">
        <v>270</v>
      </c>
      <c r="E14" s="86" t="s">
        <v>271</v>
      </c>
      <c r="F14" s="88">
        <v>5289197927</v>
      </c>
      <c r="M14" s="86"/>
    </row>
    <row r="15" spans="1:13" ht="20.25" customHeight="1" x14ac:dyDescent="0.15">
      <c r="C15" s="88"/>
      <c r="E15" s="86" t="s">
        <v>272</v>
      </c>
      <c r="F15" s="88">
        <v>631652363</v>
      </c>
      <c r="M15" s="86"/>
    </row>
    <row r="16" spans="1:13" ht="20.25" customHeight="1" x14ac:dyDescent="0.15">
      <c r="F16" s="86">
        <f>F14-F15</f>
        <v>4657545564</v>
      </c>
      <c r="H16" s="86" t="s">
        <v>405</v>
      </c>
      <c r="M16" s="86"/>
    </row>
    <row r="19" spans="3:12" ht="20.25" customHeight="1" x14ac:dyDescent="0.15">
      <c r="H19" s="86" t="s">
        <v>406</v>
      </c>
    </row>
    <row r="20" spans="3:12" ht="20.25" customHeight="1" x14ac:dyDescent="0.15">
      <c r="H20" s="86" t="s">
        <v>407</v>
      </c>
      <c r="I20" s="86">
        <v>845394558</v>
      </c>
      <c r="J20" s="86" t="s">
        <v>408</v>
      </c>
      <c r="K20" s="86" t="s">
        <v>409</v>
      </c>
    </row>
    <row r="21" spans="3:12" ht="20.25" customHeight="1" x14ac:dyDescent="0.15">
      <c r="C21" s="86" t="s">
        <v>222</v>
      </c>
      <c r="D21" s="86" t="s">
        <v>273</v>
      </c>
      <c r="E21" s="86" t="s">
        <v>211</v>
      </c>
      <c r="H21" s="86" t="s">
        <v>410</v>
      </c>
      <c r="I21" s="86">
        <v>325881051</v>
      </c>
      <c r="J21" s="86" t="s">
        <v>399</v>
      </c>
    </row>
    <row r="22" spans="3:12" ht="20.25" customHeight="1" x14ac:dyDescent="0.15">
      <c r="H22" s="86" t="s">
        <v>410</v>
      </c>
      <c r="I22" s="86">
        <v>8619200</v>
      </c>
      <c r="J22" s="86" t="s">
        <v>411</v>
      </c>
    </row>
    <row r="23" spans="3:12" ht="20.25" customHeight="1" x14ac:dyDescent="0.15">
      <c r="H23" s="86" t="s">
        <v>410</v>
      </c>
      <c r="I23" s="86">
        <v>0</v>
      </c>
      <c r="J23" s="86" t="s">
        <v>412</v>
      </c>
    </row>
    <row r="24" spans="3:12" ht="20.25" customHeight="1" x14ac:dyDescent="0.15">
      <c r="H24" s="86" t="s">
        <v>407</v>
      </c>
      <c r="I24" s="86">
        <v>-8619198</v>
      </c>
      <c r="J24" s="86" t="s">
        <v>413</v>
      </c>
      <c r="K24" s="86" t="s">
        <v>409</v>
      </c>
    </row>
    <row r="25" spans="3:12" ht="20.25" customHeight="1" x14ac:dyDescent="0.15">
      <c r="H25" s="86" t="s">
        <v>407</v>
      </c>
      <c r="J25" s="86" t="s">
        <v>414</v>
      </c>
      <c r="K25" s="86" t="s">
        <v>415</v>
      </c>
      <c r="L25" s="86" t="s">
        <v>416</v>
      </c>
    </row>
    <row r="26" spans="3:12" ht="20.25" customHeight="1" x14ac:dyDescent="0.15">
      <c r="H26" s="86" t="s">
        <v>407</v>
      </c>
      <c r="I26" s="90">
        <v>-68613062</v>
      </c>
      <c r="J26" s="86" t="s">
        <v>417</v>
      </c>
      <c r="K26" s="86" t="s">
        <v>418</v>
      </c>
    </row>
    <row r="27" spans="3:12" ht="20.25" customHeight="1" x14ac:dyDescent="0.15">
      <c r="H27" s="86" t="s">
        <v>407</v>
      </c>
      <c r="I27" s="90">
        <v>5970500</v>
      </c>
      <c r="J27" s="86" t="s">
        <v>419</v>
      </c>
      <c r="K27" s="86" t="s">
        <v>418</v>
      </c>
    </row>
    <row r="28" spans="3:12" ht="20.25" customHeight="1" x14ac:dyDescent="0.15">
      <c r="H28" s="86" t="s">
        <v>407</v>
      </c>
      <c r="I28" s="86">
        <v>0</v>
      </c>
      <c r="J28" s="86" t="s">
        <v>420</v>
      </c>
      <c r="K28" s="86" t="s">
        <v>418</v>
      </c>
    </row>
    <row r="29" spans="3:12" ht="20.25" customHeight="1" x14ac:dyDescent="0.15">
      <c r="H29" s="86" t="s">
        <v>407</v>
      </c>
      <c r="I29" s="90">
        <v>6229853</v>
      </c>
      <c r="J29" s="86" t="s">
        <v>270</v>
      </c>
      <c r="K29" s="86" t="s">
        <v>415</v>
      </c>
      <c r="L29" s="86" t="s">
        <v>416</v>
      </c>
    </row>
    <row r="30" spans="3:12" ht="20.25" customHeight="1" x14ac:dyDescent="0.15">
      <c r="H30" s="86" t="s">
        <v>407</v>
      </c>
      <c r="I30" s="90">
        <v>17454297</v>
      </c>
      <c r="J30" s="86" t="s">
        <v>421</v>
      </c>
      <c r="K30" s="86" t="s">
        <v>415</v>
      </c>
      <c r="L30" s="86" t="s">
        <v>416</v>
      </c>
    </row>
    <row r="31" spans="3:12" ht="20.25" customHeight="1" x14ac:dyDescent="0.15">
      <c r="H31" s="86" t="s">
        <v>407</v>
      </c>
      <c r="I31" s="90">
        <v>5650</v>
      </c>
      <c r="J31" s="86" t="s">
        <v>422</v>
      </c>
      <c r="K31" s="86" t="s">
        <v>418</v>
      </c>
    </row>
    <row r="32" spans="3:12" ht="20.25" customHeight="1" x14ac:dyDescent="0.15">
      <c r="H32" s="86" t="s">
        <v>407</v>
      </c>
      <c r="I32" s="91">
        <f>-2748245-272049</f>
        <v>-3020294</v>
      </c>
      <c r="J32" s="86" t="s">
        <v>401</v>
      </c>
      <c r="K32" s="86" t="s">
        <v>415</v>
      </c>
      <c r="L32" s="86" t="s">
        <v>416</v>
      </c>
    </row>
    <row r="33" spans="8:13" ht="20.25" customHeight="1" x14ac:dyDescent="0.15">
      <c r="H33" s="86" t="s">
        <v>423</v>
      </c>
      <c r="J33" s="86" t="s">
        <v>424</v>
      </c>
    </row>
    <row r="34" spans="8:13" ht="20.25" customHeight="1" x14ac:dyDescent="0.15">
      <c r="H34" s="86" t="s">
        <v>423</v>
      </c>
      <c r="I34" s="86">
        <f>B9-L34</f>
        <v>1195202</v>
      </c>
      <c r="J34" s="86" t="s">
        <v>425</v>
      </c>
      <c r="L34" s="86">
        <v>556600000</v>
      </c>
      <c r="M34" s="89" t="s">
        <v>426</v>
      </c>
    </row>
    <row r="35" spans="8:13" ht="20.25" customHeight="1" x14ac:dyDescent="0.15">
      <c r="I35" s="86">
        <f>13640000</f>
        <v>13640000</v>
      </c>
      <c r="J35" s="86" t="s">
        <v>427</v>
      </c>
    </row>
    <row r="36" spans="8:13" ht="20.25" customHeight="1" x14ac:dyDescent="0.15">
      <c r="H36" s="86" t="s">
        <v>428</v>
      </c>
      <c r="I36" s="86">
        <f>SUM(I19:I35)</f>
        <v>1144137757</v>
      </c>
    </row>
    <row r="37" spans="8:13" ht="20.25" customHeight="1" x14ac:dyDescent="0.15">
      <c r="H37" s="86" t="s">
        <v>429</v>
      </c>
      <c r="I37" s="86">
        <f>F11-I36</f>
        <v>61431025</v>
      </c>
    </row>
    <row r="40" spans="8:13" ht="20.25" customHeight="1" x14ac:dyDescent="0.15">
      <c r="H40" s="86" t="s">
        <v>430</v>
      </c>
      <c r="I40" s="86">
        <v>61431025</v>
      </c>
      <c r="L40" s="86" t="s">
        <v>416</v>
      </c>
    </row>
    <row r="41" spans="8:13" ht="20.25" customHeight="1" x14ac:dyDescent="0.15">
      <c r="I41" s="86">
        <f>I37-I40</f>
        <v>0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60.75" style="6" customWidth="1"/>
    <col min="2" max="2" width="40.75" style="6" customWidth="1"/>
    <col min="3" max="16384" width="8.875" style="6"/>
  </cols>
  <sheetData>
    <row r="1" spans="1:2" ht="21" x14ac:dyDescent="0.2">
      <c r="A1" s="7" t="s">
        <v>236</v>
      </c>
    </row>
    <row r="2" spans="1:2" ht="13.5" x14ac:dyDescent="0.15">
      <c r="A2" s="36" t="s">
        <v>274</v>
      </c>
    </row>
    <row r="3" spans="1:2" ht="13.5" x14ac:dyDescent="0.15">
      <c r="A3" s="4" t="s">
        <v>358</v>
      </c>
    </row>
    <row r="4" spans="1:2" ht="13.5" x14ac:dyDescent="0.15">
      <c r="B4" s="8" t="s">
        <v>11</v>
      </c>
    </row>
    <row r="5" spans="1:2" ht="22.5" customHeight="1" x14ac:dyDescent="0.15">
      <c r="A5" s="2" t="s">
        <v>1</v>
      </c>
      <c r="B5" s="2" t="s">
        <v>195</v>
      </c>
    </row>
    <row r="6" spans="1:2" ht="21" customHeight="1" x14ac:dyDescent="0.15">
      <c r="A6" s="68" t="s">
        <v>269</v>
      </c>
      <c r="B6" s="69">
        <f>SUM(B7:B11)</f>
        <v>557676414</v>
      </c>
    </row>
    <row r="7" spans="1:2" ht="21" customHeight="1" x14ac:dyDescent="0.15">
      <c r="A7" s="5" t="s">
        <v>300</v>
      </c>
      <c r="B7" s="1">
        <v>366142781</v>
      </c>
    </row>
    <row r="8" spans="1:2" ht="21" customHeight="1" x14ac:dyDescent="0.15">
      <c r="A8" s="5" t="s">
        <v>301</v>
      </c>
      <c r="B8" s="1">
        <v>92617229</v>
      </c>
    </row>
    <row r="9" spans="1:2" ht="21" customHeight="1" x14ac:dyDescent="0.15">
      <c r="A9" s="5" t="s">
        <v>302</v>
      </c>
      <c r="B9" s="1">
        <v>85053293</v>
      </c>
    </row>
    <row r="10" spans="1:2" ht="21" customHeight="1" x14ac:dyDescent="0.15">
      <c r="A10" s="58" t="s">
        <v>303</v>
      </c>
      <c r="B10" s="1">
        <v>640552</v>
      </c>
    </row>
    <row r="11" spans="1:2" ht="21" customHeight="1" x14ac:dyDescent="0.15">
      <c r="A11" s="58" t="s">
        <v>304</v>
      </c>
      <c r="B11" s="1">
        <v>13222559</v>
      </c>
    </row>
    <row r="12" spans="1:2" ht="21" customHeight="1" x14ac:dyDescent="0.15">
      <c r="A12" s="5"/>
      <c r="B12" s="1"/>
    </row>
    <row r="13" spans="1:2" ht="21" customHeight="1" x14ac:dyDescent="0.15">
      <c r="A13" s="68" t="s">
        <v>268</v>
      </c>
      <c r="B13" s="69">
        <f>B14</f>
        <v>41769439</v>
      </c>
    </row>
    <row r="14" spans="1:2" ht="21" customHeight="1" x14ac:dyDescent="0.15">
      <c r="A14" s="65" t="s">
        <v>305</v>
      </c>
      <c r="B14" s="1">
        <v>41769439</v>
      </c>
    </row>
    <row r="15" spans="1:2" ht="21" customHeight="1" x14ac:dyDescent="0.15">
      <c r="A15" s="65"/>
      <c r="B15" s="1"/>
    </row>
    <row r="16" spans="1:2" ht="21" customHeight="1" x14ac:dyDescent="0.15">
      <c r="A16" s="9" t="s">
        <v>8</v>
      </c>
      <c r="B16" s="26">
        <f>B6+B13</f>
        <v>599445853</v>
      </c>
    </row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view="pageBreakPreview" zoomScale="85" zoomScaleNormal="100" zoomScaleSheetLayoutView="85" workbookViewId="0">
      <selection sqref="A1:H1"/>
    </sheetView>
  </sheetViews>
  <sheetFormatPr defaultColWidth="8.875" defaultRowHeight="11.25" x14ac:dyDescent="0.15"/>
  <cols>
    <col min="1" max="1" width="30.75" style="84" customWidth="1"/>
    <col min="2" max="8" width="24.875" style="84" customWidth="1"/>
    <col min="9" max="9" width="0.875" style="6" customWidth="1"/>
    <col min="10" max="10" width="30.75" style="84" customWidth="1"/>
    <col min="11" max="17" width="24.875" style="84" customWidth="1"/>
    <col min="18" max="18" width="1.125" style="6" customWidth="1"/>
    <col min="19" max="19" width="30.75" style="84" customWidth="1"/>
    <col min="20" max="26" width="24.875" style="84" customWidth="1"/>
    <col min="27" max="27" width="1.125" style="6" customWidth="1"/>
    <col min="28" max="16384" width="8.875" style="6"/>
  </cols>
  <sheetData>
    <row r="1" spans="1:26" ht="21" x14ac:dyDescent="0.15">
      <c r="A1" s="92" t="s">
        <v>27</v>
      </c>
      <c r="B1" s="92"/>
      <c r="C1" s="92"/>
      <c r="D1" s="92"/>
      <c r="E1" s="92"/>
      <c r="F1" s="92"/>
      <c r="G1" s="92"/>
      <c r="H1" s="92"/>
      <c r="J1" s="92" t="s">
        <v>27</v>
      </c>
      <c r="K1" s="92"/>
      <c r="L1" s="92"/>
      <c r="M1" s="92"/>
      <c r="N1" s="92"/>
      <c r="O1" s="92"/>
      <c r="P1" s="92"/>
      <c r="Q1" s="92"/>
      <c r="S1" s="92" t="s">
        <v>27</v>
      </c>
      <c r="T1" s="92"/>
      <c r="U1" s="92"/>
      <c r="V1" s="92"/>
      <c r="W1" s="92"/>
      <c r="X1" s="92"/>
      <c r="Y1" s="92"/>
      <c r="Z1" s="92"/>
    </row>
    <row r="2" spans="1:26" ht="13.5" x14ac:dyDescent="0.15">
      <c r="A2" s="78" t="s">
        <v>347</v>
      </c>
      <c r="B2" s="78"/>
      <c r="C2" s="78"/>
      <c r="D2" s="78"/>
      <c r="E2" s="78"/>
      <c r="F2" s="78"/>
      <c r="G2" s="78"/>
      <c r="H2" s="79" t="s">
        <v>357</v>
      </c>
      <c r="J2" s="78" t="s">
        <v>347</v>
      </c>
      <c r="K2" s="78"/>
      <c r="L2" s="78"/>
      <c r="M2" s="78"/>
      <c r="N2" s="78"/>
      <c r="O2" s="78"/>
      <c r="P2" s="78"/>
      <c r="Q2" s="79" t="s">
        <v>357</v>
      </c>
      <c r="S2" s="78" t="s">
        <v>347</v>
      </c>
      <c r="T2" s="78"/>
      <c r="U2" s="78"/>
      <c r="V2" s="78"/>
      <c r="W2" s="78"/>
      <c r="X2" s="78"/>
      <c r="Y2" s="78"/>
      <c r="Z2" s="79" t="s">
        <v>357</v>
      </c>
    </row>
    <row r="3" spans="1:26" ht="13.5" x14ac:dyDescent="0.15">
      <c r="A3" s="78" t="s">
        <v>28</v>
      </c>
      <c r="B3" s="78"/>
      <c r="C3" s="78"/>
      <c r="D3" s="78"/>
      <c r="E3" s="78"/>
      <c r="F3" s="78"/>
      <c r="G3" s="78"/>
      <c r="H3" s="78"/>
      <c r="J3" s="78" t="s">
        <v>248</v>
      </c>
      <c r="K3" s="78"/>
      <c r="L3" s="78"/>
      <c r="M3" s="78"/>
      <c r="N3" s="78"/>
      <c r="O3" s="78"/>
      <c r="P3" s="78"/>
      <c r="Q3" s="78"/>
      <c r="S3" s="78" t="s">
        <v>348</v>
      </c>
      <c r="T3" s="78"/>
      <c r="U3" s="78"/>
      <c r="V3" s="78"/>
      <c r="W3" s="78"/>
      <c r="X3" s="78"/>
      <c r="Y3" s="78"/>
      <c r="Z3" s="78"/>
    </row>
    <row r="4" spans="1:26" ht="13.5" x14ac:dyDescent="0.15">
      <c r="A4" s="78"/>
      <c r="B4" s="78"/>
      <c r="C4" s="78"/>
      <c r="D4" s="78"/>
      <c r="E4" s="78"/>
      <c r="F4" s="78"/>
      <c r="G4" s="78"/>
      <c r="H4" s="79" t="s">
        <v>29</v>
      </c>
      <c r="J4" s="78"/>
      <c r="K4" s="78"/>
      <c r="L4" s="78"/>
      <c r="M4" s="78"/>
      <c r="N4" s="78"/>
      <c r="O4" s="78"/>
      <c r="P4" s="78"/>
      <c r="Q4" s="79" t="s">
        <v>29</v>
      </c>
      <c r="S4" s="78"/>
      <c r="T4" s="78"/>
      <c r="U4" s="78"/>
      <c r="V4" s="78"/>
      <c r="W4" s="78"/>
      <c r="X4" s="78"/>
      <c r="Y4" s="78"/>
      <c r="Z4" s="79" t="s">
        <v>29</v>
      </c>
    </row>
    <row r="5" spans="1:26" ht="33.75" x14ac:dyDescent="0.15">
      <c r="A5" s="80" t="s">
        <v>30</v>
      </c>
      <c r="B5" s="81" t="s">
        <v>31</v>
      </c>
      <c r="C5" s="81" t="s">
        <v>32</v>
      </c>
      <c r="D5" s="81" t="s">
        <v>33</v>
      </c>
      <c r="E5" s="81" t="s">
        <v>34</v>
      </c>
      <c r="F5" s="81" t="s">
        <v>35</v>
      </c>
      <c r="G5" s="81" t="s">
        <v>36</v>
      </c>
      <c r="H5" s="81" t="s">
        <v>37</v>
      </c>
      <c r="J5" s="80" t="s">
        <v>30</v>
      </c>
      <c r="K5" s="81" t="s">
        <v>31</v>
      </c>
      <c r="L5" s="81" t="s">
        <v>32</v>
      </c>
      <c r="M5" s="81" t="s">
        <v>33</v>
      </c>
      <c r="N5" s="81" t="s">
        <v>34</v>
      </c>
      <c r="O5" s="81" t="s">
        <v>35</v>
      </c>
      <c r="P5" s="81" t="s">
        <v>36</v>
      </c>
      <c r="Q5" s="81" t="s">
        <v>37</v>
      </c>
      <c r="S5" s="80" t="s">
        <v>30</v>
      </c>
      <c r="T5" s="81" t="s">
        <v>31</v>
      </c>
      <c r="U5" s="81" t="s">
        <v>32</v>
      </c>
      <c r="V5" s="81" t="s">
        <v>33</v>
      </c>
      <c r="W5" s="81" t="s">
        <v>34</v>
      </c>
      <c r="X5" s="81" t="s">
        <v>35</v>
      </c>
      <c r="Y5" s="81" t="s">
        <v>36</v>
      </c>
      <c r="Z5" s="81" t="s">
        <v>37</v>
      </c>
    </row>
    <row r="6" spans="1:26" x14ac:dyDescent="0.15">
      <c r="A6" s="82" t="s">
        <v>38</v>
      </c>
      <c r="B6" s="83">
        <v>13639973152</v>
      </c>
      <c r="C6" s="83">
        <v>132994242</v>
      </c>
      <c r="D6" s="83" t="s">
        <v>40</v>
      </c>
      <c r="E6" s="83">
        <v>13772967394</v>
      </c>
      <c r="F6" s="83">
        <v>6828049294</v>
      </c>
      <c r="G6" s="83">
        <v>284562748</v>
      </c>
      <c r="H6" s="83">
        <v>6944918100</v>
      </c>
      <c r="J6" s="82" t="s">
        <v>38</v>
      </c>
      <c r="K6" s="83">
        <v>13639973152</v>
      </c>
      <c r="L6" s="83">
        <v>132994242</v>
      </c>
      <c r="M6" s="83" t="s">
        <v>40</v>
      </c>
      <c r="N6" s="83">
        <v>13772967394</v>
      </c>
      <c r="O6" s="83">
        <v>6828049294</v>
      </c>
      <c r="P6" s="83">
        <v>284562748</v>
      </c>
      <c r="Q6" s="83">
        <v>6944918100</v>
      </c>
      <c r="S6" s="82" t="s">
        <v>38</v>
      </c>
      <c r="T6" s="83" t="s">
        <v>40</v>
      </c>
      <c r="U6" s="83" t="s">
        <v>40</v>
      </c>
      <c r="V6" s="83" t="s">
        <v>40</v>
      </c>
      <c r="W6" s="83" t="s">
        <v>40</v>
      </c>
      <c r="X6" s="83" t="s">
        <v>40</v>
      </c>
      <c r="Y6" s="83" t="s">
        <v>40</v>
      </c>
      <c r="Z6" s="83" t="s">
        <v>40</v>
      </c>
    </row>
    <row r="7" spans="1:26" x14ac:dyDescent="0.15">
      <c r="A7" s="82" t="s">
        <v>39</v>
      </c>
      <c r="B7" s="83">
        <v>1954375303</v>
      </c>
      <c r="C7" s="83">
        <v>33000450</v>
      </c>
      <c r="D7" s="83" t="s">
        <v>40</v>
      </c>
      <c r="E7" s="83">
        <v>1987375753</v>
      </c>
      <c r="F7" s="83" t="s">
        <v>40</v>
      </c>
      <c r="G7" s="83" t="s">
        <v>40</v>
      </c>
      <c r="H7" s="83">
        <v>1987375753</v>
      </c>
      <c r="J7" s="82" t="s">
        <v>39</v>
      </c>
      <c r="K7" s="83">
        <v>1954375303</v>
      </c>
      <c r="L7" s="83">
        <v>33000450</v>
      </c>
      <c r="M7" s="83" t="s">
        <v>40</v>
      </c>
      <c r="N7" s="83">
        <v>1987375753</v>
      </c>
      <c r="O7" s="83" t="s">
        <v>40</v>
      </c>
      <c r="P7" s="83" t="s">
        <v>40</v>
      </c>
      <c r="Q7" s="83">
        <v>1987375753</v>
      </c>
      <c r="S7" s="82" t="s">
        <v>39</v>
      </c>
      <c r="T7" s="83" t="s">
        <v>40</v>
      </c>
      <c r="U7" s="83" t="s">
        <v>40</v>
      </c>
      <c r="V7" s="83" t="s">
        <v>40</v>
      </c>
      <c r="W7" s="83" t="s">
        <v>40</v>
      </c>
      <c r="X7" s="83" t="s">
        <v>40</v>
      </c>
      <c r="Y7" s="83" t="s">
        <v>40</v>
      </c>
      <c r="Z7" s="83" t="s">
        <v>40</v>
      </c>
    </row>
    <row r="8" spans="1:26" x14ac:dyDescent="0.15">
      <c r="A8" s="82" t="s">
        <v>41</v>
      </c>
      <c r="B8" s="83" t="s">
        <v>40</v>
      </c>
      <c r="C8" s="83" t="s">
        <v>40</v>
      </c>
      <c r="D8" s="83" t="s">
        <v>40</v>
      </c>
      <c r="E8" s="83" t="s">
        <v>40</v>
      </c>
      <c r="F8" s="83" t="s">
        <v>40</v>
      </c>
      <c r="G8" s="83" t="s">
        <v>40</v>
      </c>
      <c r="H8" s="83" t="s">
        <v>40</v>
      </c>
      <c r="J8" s="82" t="s">
        <v>41</v>
      </c>
      <c r="K8" s="83" t="s">
        <v>40</v>
      </c>
      <c r="L8" s="83" t="s">
        <v>40</v>
      </c>
      <c r="M8" s="83" t="s">
        <v>40</v>
      </c>
      <c r="N8" s="83" t="s">
        <v>40</v>
      </c>
      <c r="O8" s="83" t="s">
        <v>40</v>
      </c>
      <c r="P8" s="83" t="s">
        <v>40</v>
      </c>
      <c r="Q8" s="83" t="s">
        <v>40</v>
      </c>
      <c r="S8" s="82" t="s">
        <v>41</v>
      </c>
      <c r="T8" s="83" t="s">
        <v>40</v>
      </c>
      <c r="U8" s="83" t="s">
        <v>40</v>
      </c>
      <c r="V8" s="83" t="s">
        <v>40</v>
      </c>
      <c r="W8" s="83" t="s">
        <v>40</v>
      </c>
      <c r="X8" s="83" t="s">
        <v>40</v>
      </c>
      <c r="Y8" s="83" t="s">
        <v>40</v>
      </c>
      <c r="Z8" s="83" t="s">
        <v>40</v>
      </c>
    </row>
    <row r="9" spans="1:26" x14ac:dyDescent="0.15">
      <c r="A9" s="82" t="s">
        <v>42</v>
      </c>
      <c r="B9" s="83">
        <v>11263867119</v>
      </c>
      <c r="C9" s="83">
        <v>9550440</v>
      </c>
      <c r="D9" s="83" t="s">
        <v>40</v>
      </c>
      <c r="E9" s="83">
        <v>11273417559</v>
      </c>
      <c r="F9" s="83">
        <v>6587964802</v>
      </c>
      <c r="G9" s="83">
        <v>264271317</v>
      </c>
      <c r="H9" s="83">
        <v>4685452757</v>
      </c>
      <c r="J9" s="82" t="s">
        <v>42</v>
      </c>
      <c r="K9" s="83">
        <v>11263867119</v>
      </c>
      <c r="L9" s="83">
        <v>9550440</v>
      </c>
      <c r="M9" s="83" t="s">
        <v>40</v>
      </c>
      <c r="N9" s="83">
        <v>11273417559</v>
      </c>
      <c r="O9" s="83">
        <v>6587964802</v>
      </c>
      <c r="P9" s="83">
        <v>264271317</v>
      </c>
      <c r="Q9" s="83">
        <v>4685452757</v>
      </c>
      <c r="S9" s="82" t="s">
        <v>42</v>
      </c>
      <c r="T9" s="83" t="s">
        <v>40</v>
      </c>
      <c r="U9" s="83" t="s">
        <v>40</v>
      </c>
      <c r="V9" s="83" t="s">
        <v>40</v>
      </c>
      <c r="W9" s="83" t="s">
        <v>40</v>
      </c>
      <c r="X9" s="83" t="s">
        <v>40</v>
      </c>
      <c r="Y9" s="83" t="s">
        <v>40</v>
      </c>
      <c r="Z9" s="83" t="s">
        <v>40</v>
      </c>
    </row>
    <row r="10" spans="1:26" x14ac:dyDescent="0.15">
      <c r="A10" s="82" t="s">
        <v>43</v>
      </c>
      <c r="B10" s="83">
        <v>9148626</v>
      </c>
      <c r="C10" s="83">
        <v>1954800</v>
      </c>
      <c r="D10" s="83" t="s">
        <v>40</v>
      </c>
      <c r="E10" s="83">
        <v>11103426</v>
      </c>
      <c r="F10" s="83">
        <v>827862</v>
      </c>
      <c r="G10" s="83">
        <v>555894</v>
      </c>
      <c r="H10" s="83">
        <v>10275564</v>
      </c>
      <c r="J10" s="82" t="s">
        <v>43</v>
      </c>
      <c r="K10" s="83">
        <v>9148626</v>
      </c>
      <c r="L10" s="83">
        <v>1954800</v>
      </c>
      <c r="M10" s="83" t="s">
        <v>40</v>
      </c>
      <c r="N10" s="83">
        <v>11103426</v>
      </c>
      <c r="O10" s="83">
        <v>827862</v>
      </c>
      <c r="P10" s="83">
        <v>555894</v>
      </c>
      <c r="Q10" s="83">
        <v>10275564</v>
      </c>
      <c r="S10" s="82" t="s">
        <v>43</v>
      </c>
      <c r="T10" s="83" t="s">
        <v>40</v>
      </c>
      <c r="U10" s="83" t="s">
        <v>40</v>
      </c>
      <c r="V10" s="83" t="s">
        <v>40</v>
      </c>
      <c r="W10" s="83" t="s">
        <v>40</v>
      </c>
      <c r="X10" s="83" t="s">
        <v>40</v>
      </c>
      <c r="Y10" s="83" t="s">
        <v>40</v>
      </c>
      <c r="Z10" s="83" t="s">
        <v>40</v>
      </c>
    </row>
    <row r="11" spans="1:26" x14ac:dyDescent="0.15">
      <c r="A11" s="82" t="s">
        <v>44</v>
      </c>
      <c r="B11" s="83">
        <v>409486824</v>
      </c>
      <c r="C11" s="83">
        <v>5448000</v>
      </c>
      <c r="D11" s="83" t="s">
        <v>40</v>
      </c>
      <c r="E11" s="83">
        <v>414934824</v>
      </c>
      <c r="F11" s="83">
        <v>238683129</v>
      </c>
      <c r="G11" s="83">
        <v>19162036</v>
      </c>
      <c r="H11" s="83">
        <v>176251695</v>
      </c>
      <c r="J11" s="82" t="s">
        <v>44</v>
      </c>
      <c r="K11" s="83">
        <v>409486824</v>
      </c>
      <c r="L11" s="83">
        <v>5448000</v>
      </c>
      <c r="M11" s="83" t="s">
        <v>40</v>
      </c>
      <c r="N11" s="83">
        <v>414934824</v>
      </c>
      <c r="O11" s="83">
        <v>238683129</v>
      </c>
      <c r="P11" s="83">
        <v>19162036</v>
      </c>
      <c r="Q11" s="83">
        <v>176251695</v>
      </c>
      <c r="S11" s="82" t="s">
        <v>44</v>
      </c>
      <c r="T11" s="83" t="s">
        <v>40</v>
      </c>
      <c r="U11" s="83" t="s">
        <v>40</v>
      </c>
      <c r="V11" s="83" t="s">
        <v>40</v>
      </c>
      <c r="W11" s="83" t="s">
        <v>40</v>
      </c>
      <c r="X11" s="83" t="s">
        <v>40</v>
      </c>
      <c r="Y11" s="83" t="s">
        <v>40</v>
      </c>
      <c r="Z11" s="83" t="s">
        <v>40</v>
      </c>
    </row>
    <row r="12" spans="1:26" x14ac:dyDescent="0.15">
      <c r="A12" s="82" t="s">
        <v>45</v>
      </c>
      <c r="B12" s="83" t="s">
        <v>40</v>
      </c>
      <c r="C12" s="83" t="s">
        <v>40</v>
      </c>
      <c r="D12" s="83" t="s">
        <v>40</v>
      </c>
      <c r="E12" s="83" t="s">
        <v>40</v>
      </c>
      <c r="F12" s="83" t="s">
        <v>40</v>
      </c>
      <c r="G12" s="83" t="s">
        <v>40</v>
      </c>
      <c r="H12" s="83" t="s">
        <v>40</v>
      </c>
      <c r="J12" s="82" t="s">
        <v>45</v>
      </c>
      <c r="K12" s="83" t="s">
        <v>40</v>
      </c>
      <c r="L12" s="83" t="s">
        <v>40</v>
      </c>
      <c r="M12" s="83" t="s">
        <v>40</v>
      </c>
      <c r="N12" s="83" t="s">
        <v>40</v>
      </c>
      <c r="O12" s="83" t="s">
        <v>40</v>
      </c>
      <c r="P12" s="83" t="s">
        <v>40</v>
      </c>
      <c r="Q12" s="83" t="s">
        <v>40</v>
      </c>
      <c r="S12" s="82" t="s">
        <v>45</v>
      </c>
      <c r="T12" s="83" t="s">
        <v>40</v>
      </c>
      <c r="U12" s="83" t="s">
        <v>40</v>
      </c>
      <c r="V12" s="83" t="s">
        <v>40</v>
      </c>
      <c r="W12" s="83" t="s">
        <v>40</v>
      </c>
      <c r="X12" s="83" t="s">
        <v>40</v>
      </c>
      <c r="Y12" s="83" t="s">
        <v>40</v>
      </c>
      <c r="Z12" s="83" t="s">
        <v>40</v>
      </c>
    </row>
    <row r="13" spans="1:26" x14ac:dyDescent="0.15">
      <c r="A13" s="82" t="s">
        <v>46</v>
      </c>
      <c r="B13" s="83" t="s">
        <v>40</v>
      </c>
      <c r="C13" s="83" t="s">
        <v>40</v>
      </c>
      <c r="D13" s="83" t="s">
        <v>40</v>
      </c>
      <c r="E13" s="83" t="s">
        <v>40</v>
      </c>
      <c r="F13" s="83" t="s">
        <v>40</v>
      </c>
      <c r="G13" s="83" t="s">
        <v>40</v>
      </c>
      <c r="H13" s="83" t="s">
        <v>40</v>
      </c>
      <c r="J13" s="82" t="s">
        <v>46</v>
      </c>
      <c r="K13" s="83" t="s">
        <v>40</v>
      </c>
      <c r="L13" s="83" t="s">
        <v>40</v>
      </c>
      <c r="M13" s="83" t="s">
        <v>40</v>
      </c>
      <c r="N13" s="83" t="s">
        <v>40</v>
      </c>
      <c r="O13" s="83" t="s">
        <v>40</v>
      </c>
      <c r="P13" s="83" t="s">
        <v>40</v>
      </c>
      <c r="Q13" s="83" t="s">
        <v>40</v>
      </c>
      <c r="S13" s="82" t="s">
        <v>46</v>
      </c>
      <c r="T13" s="83" t="s">
        <v>40</v>
      </c>
      <c r="U13" s="83" t="s">
        <v>40</v>
      </c>
      <c r="V13" s="83" t="s">
        <v>40</v>
      </c>
      <c r="W13" s="83" t="s">
        <v>40</v>
      </c>
      <c r="X13" s="83" t="s">
        <v>40</v>
      </c>
      <c r="Y13" s="83" t="s">
        <v>40</v>
      </c>
      <c r="Z13" s="83" t="s">
        <v>40</v>
      </c>
    </row>
    <row r="14" spans="1:26" x14ac:dyDescent="0.15">
      <c r="A14" s="82" t="s">
        <v>47</v>
      </c>
      <c r="B14" s="83" t="s">
        <v>40</v>
      </c>
      <c r="C14" s="83" t="s">
        <v>40</v>
      </c>
      <c r="D14" s="83" t="s">
        <v>40</v>
      </c>
      <c r="E14" s="83" t="s">
        <v>40</v>
      </c>
      <c r="F14" s="83" t="s">
        <v>40</v>
      </c>
      <c r="G14" s="83" t="s">
        <v>40</v>
      </c>
      <c r="H14" s="83" t="s">
        <v>40</v>
      </c>
      <c r="J14" s="82" t="s">
        <v>47</v>
      </c>
      <c r="K14" s="83" t="s">
        <v>40</v>
      </c>
      <c r="L14" s="83" t="s">
        <v>40</v>
      </c>
      <c r="M14" s="83" t="s">
        <v>40</v>
      </c>
      <c r="N14" s="83" t="s">
        <v>40</v>
      </c>
      <c r="O14" s="83" t="s">
        <v>40</v>
      </c>
      <c r="P14" s="83" t="s">
        <v>40</v>
      </c>
      <c r="Q14" s="83" t="s">
        <v>40</v>
      </c>
      <c r="S14" s="82" t="s">
        <v>47</v>
      </c>
      <c r="T14" s="83" t="s">
        <v>40</v>
      </c>
      <c r="U14" s="83" t="s">
        <v>40</v>
      </c>
      <c r="V14" s="83" t="s">
        <v>40</v>
      </c>
      <c r="W14" s="83" t="s">
        <v>40</v>
      </c>
      <c r="X14" s="83" t="s">
        <v>40</v>
      </c>
      <c r="Y14" s="83" t="s">
        <v>40</v>
      </c>
      <c r="Z14" s="83" t="s">
        <v>40</v>
      </c>
    </row>
    <row r="15" spans="1:26" x14ac:dyDescent="0.15">
      <c r="A15" s="82" t="s">
        <v>48</v>
      </c>
      <c r="B15" s="83">
        <v>3095280</v>
      </c>
      <c r="C15" s="83">
        <v>2784672</v>
      </c>
      <c r="D15" s="83" t="s">
        <v>40</v>
      </c>
      <c r="E15" s="83">
        <v>5879952</v>
      </c>
      <c r="F15" s="83">
        <v>573501</v>
      </c>
      <c r="G15" s="83">
        <v>573501</v>
      </c>
      <c r="H15" s="83">
        <v>5306451</v>
      </c>
      <c r="J15" s="82" t="s">
        <v>48</v>
      </c>
      <c r="K15" s="83">
        <v>3095280</v>
      </c>
      <c r="L15" s="83">
        <v>2784672</v>
      </c>
      <c r="M15" s="83" t="s">
        <v>40</v>
      </c>
      <c r="N15" s="83">
        <v>5879952</v>
      </c>
      <c r="O15" s="83">
        <v>573501</v>
      </c>
      <c r="P15" s="83">
        <v>573501</v>
      </c>
      <c r="Q15" s="83">
        <v>5306451</v>
      </c>
      <c r="S15" s="82" t="s">
        <v>48</v>
      </c>
      <c r="T15" s="83" t="s">
        <v>40</v>
      </c>
      <c r="U15" s="83" t="s">
        <v>40</v>
      </c>
      <c r="V15" s="83" t="s">
        <v>40</v>
      </c>
      <c r="W15" s="83" t="s">
        <v>40</v>
      </c>
      <c r="X15" s="83" t="s">
        <v>40</v>
      </c>
      <c r="Y15" s="83" t="s">
        <v>40</v>
      </c>
      <c r="Z15" s="83" t="s">
        <v>40</v>
      </c>
    </row>
    <row r="16" spans="1:26" x14ac:dyDescent="0.15">
      <c r="A16" s="82" t="s">
        <v>49</v>
      </c>
      <c r="B16" s="83" t="s">
        <v>40</v>
      </c>
      <c r="C16" s="83">
        <v>80255880</v>
      </c>
      <c r="D16" s="83" t="s">
        <v>40</v>
      </c>
      <c r="E16" s="83">
        <v>80255880</v>
      </c>
      <c r="F16" s="83" t="s">
        <v>40</v>
      </c>
      <c r="G16" s="83" t="s">
        <v>40</v>
      </c>
      <c r="H16" s="83">
        <v>80255880</v>
      </c>
      <c r="J16" s="82" t="s">
        <v>49</v>
      </c>
      <c r="K16" s="83" t="s">
        <v>40</v>
      </c>
      <c r="L16" s="83">
        <v>80255880</v>
      </c>
      <c r="M16" s="83" t="s">
        <v>40</v>
      </c>
      <c r="N16" s="83">
        <v>80255880</v>
      </c>
      <c r="O16" s="83" t="s">
        <v>40</v>
      </c>
      <c r="P16" s="83" t="s">
        <v>40</v>
      </c>
      <c r="Q16" s="83">
        <v>80255880</v>
      </c>
      <c r="S16" s="82" t="s">
        <v>49</v>
      </c>
      <c r="T16" s="83" t="s">
        <v>40</v>
      </c>
      <c r="U16" s="83" t="s">
        <v>40</v>
      </c>
      <c r="V16" s="83" t="s">
        <v>40</v>
      </c>
      <c r="W16" s="83" t="s">
        <v>40</v>
      </c>
      <c r="X16" s="83" t="s">
        <v>40</v>
      </c>
      <c r="Y16" s="83" t="s">
        <v>40</v>
      </c>
      <c r="Z16" s="83" t="s">
        <v>40</v>
      </c>
    </row>
    <row r="17" spans="1:26" x14ac:dyDescent="0.15">
      <c r="A17" s="82" t="s">
        <v>50</v>
      </c>
      <c r="B17" s="83">
        <v>29202292133</v>
      </c>
      <c r="C17" s="83">
        <v>368244396</v>
      </c>
      <c r="D17" s="83">
        <v>4460001</v>
      </c>
      <c r="E17" s="83">
        <v>29566076528</v>
      </c>
      <c r="F17" s="83">
        <v>11929663445</v>
      </c>
      <c r="G17" s="83">
        <v>540520493</v>
      </c>
      <c r="H17" s="83">
        <v>17636413083</v>
      </c>
      <c r="J17" s="82" t="s">
        <v>50</v>
      </c>
      <c r="K17" s="83">
        <v>15552690752</v>
      </c>
      <c r="L17" s="83">
        <v>117117936</v>
      </c>
      <c r="M17" s="83">
        <v>4460001</v>
      </c>
      <c r="N17" s="83">
        <v>15665348687</v>
      </c>
      <c r="O17" s="83">
        <v>6990648026</v>
      </c>
      <c r="P17" s="83">
        <v>234779706</v>
      </c>
      <c r="Q17" s="83">
        <v>8674700661</v>
      </c>
      <c r="S17" s="82" t="s">
        <v>50</v>
      </c>
      <c r="T17" s="83">
        <v>13649601381</v>
      </c>
      <c r="U17" s="83">
        <v>251126460</v>
      </c>
      <c r="V17" s="83" t="s">
        <v>40</v>
      </c>
      <c r="W17" s="83">
        <v>13900727841</v>
      </c>
      <c r="X17" s="83">
        <v>4939015419</v>
      </c>
      <c r="Y17" s="83">
        <v>305740787</v>
      </c>
      <c r="Z17" s="83">
        <v>8961712422</v>
      </c>
    </row>
    <row r="18" spans="1:26" x14ac:dyDescent="0.15">
      <c r="A18" s="82" t="s">
        <v>51</v>
      </c>
      <c r="B18" s="83">
        <v>54230040</v>
      </c>
      <c r="C18" s="83" t="s">
        <v>40</v>
      </c>
      <c r="D18" s="83" t="s">
        <v>40</v>
      </c>
      <c r="E18" s="83">
        <v>54230040</v>
      </c>
      <c r="F18" s="83" t="s">
        <v>40</v>
      </c>
      <c r="G18" s="83" t="s">
        <v>40</v>
      </c>
      <c r="H18" s="83">
        <v>54230040</v>
      </c>
      <c r="J18" s="82" t="s">
        <v>51</v>
      </c>
      <c r="K18" s="83">
        <v>54230040</v>
      </c>
      <c r="L18" s="83" t="s">
        <v>40</v>
      </c>
      <c r="M18" s="83" t="s">
        <v>40</v>
      </c>
      <c r="N18" s="83">
        <v>54230040</v>
      </c>
      <c r="O18" s="83" t="s">
        <v>40</v>
      </c>
      <c r="P18" s="83" t="s">
        <v>40</v>
      </c>
      <c r="Q18" s="83">
        <v>54230040</v>
      </c>
      <c r="S18" s="82" t="s">
        <v>51</v>
      </c>
      <c r="T18" s="83" t="s">
        <v>40</v>
      </c>
      <c r="U18" s="83" t="s">
        <v>40</v>
      </c>
      <c r="V18" s="83" t="s">
        <v>40</v>
      </c>
      <c r="W18" s="83" t="s">
        <v>40</v>
      </c>
      <c r="X18" s="83" t="s">
        <v>40</v>
      </c>
      <c r="Y18" s="83" t="s">
        <v>40</v>
      </c>
      <c r="Z18" s="83" t="s">
        <v>40</v>
      </c>
    </row>
    <row r="19" spans="1:26" x14ac:dyDescent="0.15">
      <c r="A19" s="82" t="s">
        <v>52</v>
      </c>
      <c r="B19" s="83">
        <v>1969939393</v>
      </c>
      <c r="C19" s="83">
        <v>5739240</v>
      </c>
      <c r="D19" s="83">
        <v>1</v>
      </c>
      <c r="E19" s="83">
        <v>1975678632</v>
      </c>
      <c r="F19" s="83" t="s">
        <v>40</v>
      </c>
      <c r="G19" s="83" t="s">
        <v>40</v>
      </c>
      <c r="H19" s="83">
        <v>1975678632</v>
      </c>
      <c r="J19" s="82" t="s">
        <v>52</v>
      </c>
      <c r="K19" s="83">
        <v>1969939393</v>
      </c>
      <c r="L19" s="83">
        <v>5739240</v>
      </c>
      <c r="M19" s="83">
        <v>1</v>
      </c>
      <c r="N19" s="83">
        <v>1975678632</v>
      </c>
      <c r="O19" s="83" t="s">
        <v>40</v>
      </c>
      <c r="P19" s="83" t="s">
        <v>40</v>
      </c>
      <c r="Q19" s="83">
        <v>1975678632</v>
      </c>
      <c r="S19" s="82" t="s">
        <v>52</v>
      </c>
      <c r="T19" s="83" t="s">
        <v>40</v>
      </c>
      <c r="U19" s="83" t="s">
        <v>40</v>
      </c>
      <c r="V19" s="83" t="s">
        <v>40</v>
      </c>
      <c r="W19" s="83" t="s">
        <v>40</v>
      </c>
      <c r="X19" s="83" t="s">
        <v>40</v>
      </c>
      <c r="Y19" s="83" t="s">
        <v>40</v>
      </c>
      <c r="Z19" s="83" t="s">
        <v>40</v>
      </c>
    </row>
    <row r="20" spans="1:26" x14ac:dyDescent="0.15">
      <c r="A20" s="82" t="s">
        <v>53</v>
      </c>
      <c r="B20" s="83" t="s">
        <v>40</v>
      </c>
      <c r="C20" s="83" t="s">
        <v>40</v>
      </c>
      <c r="D20" s="83" t="s">
        <v>40</v>
      </c>
      <c r="E20" s="83" t="s">
        <v>40</v>
      </c>
      <c r="F20" s="83" t="s">
        <v>40</v>
      </c>
      <c r="G20" s="83" t="s">
        <v>40</v>
      </c>
      <c r="H20" s="83" t="s">
        <v>40</v>
      </c>
      <c r="J20" s="82" t="s">
        <v>53</v>
      </c>
      <c r="K20" s="83" t="s">
        <v>40</v>
      </c>
      <c r="L20" s="83" t="s">
        <v>40</v>
      </c>
      <c r="M20" s="83" t="s">
        <v>40</v>
      </c>
      <c r="N20" s="83" t="s">
        <v>40</v>
      </c>
      <c r="O20" s="83" t="s">
        <v>40</v>
      </c>
      <c r="P20" s="83" t="s">
        <v>40</v>
      </c>
      <c r="Q20" s="83" t="s">
        <v>40</v>
      </c>
      <c r="S20" s="82" t="s">
        <v>53</v>
      </c>
      <c r="T20" s="83" t="s">
        <v>40</v>
      </c>
      <c r="U20" s="83" t="s">
        <v>40</v>
      </c>
      <c r="V20" s="83" t="s">
        <v>40</v>
      </c>
      <c r="W20" s="83" t="s">
        <v>40</v>
      </c>
      <c r="X20" s="83" t="s">
        <v>40</v>
      </c>
      <c r="Y20" s="83" t="s">
        <v>40</v>
      </c>
      <c r="Z20" s="83" t="s">
        <v>40</v>
      </c>
    </row>
    <row r="21" spans="1:26" x14ac:dyDescent="0.15">
      <c r="A21" s="82" t="s">
        <v>54</v>
      </c>
      <c r="B21" s="83" t="s">
        <v>40</v>
      </c>
      <c r="C21" s="83" t="s">
        <v>40</v>
      </c>
      <c r="D21" s="83" t="s">
        <v>40</v>
      </c>
      <c r="E21" s="83" t="s">
        <v>40</v>
      </c>
      <c r="F21" s="83" t="s">
        <v>40</v>
      </c>
      <c r="G21" s="83" t="s">
        <v>40</v>
      </c>
      <c r="H21" s="83" t="s">
        <v>40</v>
      </c>
      <c r="J21" s="82" t="s">
        <v>54</v>
      </c>
      <c r="K21" s="83" t="s">
        <v>40</v>
      </c>
      <c r="L21" s="83" t="s">
        <v>40</v>
      </c>
      <c r="M21" s="83" t="s">
        <v>40</v>
      </c>
      <c r="N21" s="83" t="s">
        <v>40</v>
      </c>
      <c r="O21" s="83" t="s">
        <v>40</v>
      </c>
      <c r="P21" s="83" t="s">
        <v>40</v>
      </c>
      <c r="Q21" s="83" t="s">
        <v>40</v>
      </c>
      <c r="S21" s="82" t="s">
        <v>54</v>
      </c>
      <c r="T21" s="83" t="s">
        <v>40</v>
      </c>
      <c r="U21" s="83" t="s">
        <v>40</v>
      </c>
      <c r="V21" s="83" t="s">
        <v>40</v>
      </c>
      <c r="W21" s="83" t="s">
        <v>40</v>
      </c>
      <c r="X21" s="83" t="s">
        <v>40</v>
      </c>
      <c r="Y21" s="83" t="s">
        <v>40</v>
      </c>
      <c r="Z21" s="83" t="s">
        <v>40</v>
      </c>
    </row>
    <row r="22" spans="1:26" x14ac:dyDescent="0.15">
      <c r="A22" s="82" t="s">
        <v>55</v>
      </c>
      <c r="B22" s="83" t="s">
        <v>40</v>
      </c>
      <c r="C22" s="83" t="s">
        <v>40</v>
      </c>
      <c r="D22" s="83" t="s">
        <v>40</v>
      </c>
      <c r="E22" s="83" t="s">
        <v>40</v>
      </c>
      <c r="F22" s="83" t="s">
        <v>40</v>
      </c>
      <c r="G22" s="83" t="s">
        <v>40</v>
      </c>
      <c r="H22" s="83" t="s">
        <v>40</v>
      </c>
      <c r="J22" s="82" t="s">
        <v>55</v>
      </c>
      <c r="K22" s="83" t="s">
        <v>40</v>
      </c>
      <c r="L22" s="83" t="s">
        <v>40</v>
      </c>
      <c r="M22" s="83" t="s">
        <v>40</v>
      </c>
      <c r="N22" s="83" t="s">
        <v>40</v>
      </c>
      <c r="O22" s="83" t="s">
        <v>40</v>
      </c>
      <c r="P22" s="83" t="s">
        <v>40</v>
      </c>
      <c r="Q22" s="83" t="s">
        <v>40</v>
      </c>
      <c r="S22" s="82" t="s">
        <v>55</v>
      </c>
      <c r="T22" s="83" t="s">
        <v>40</v>
      </c>
      <c r="U22" s="83" t="s">
        <v>40</v>
      </c>
      <c r="V22" s="83" t="s">
        <v>40</v>
      </c>
      <c r="W22" s="83" t="s">
        <v>40</v>
      </c>
      <c r="X22" s="83" t="s">
        <v>40</v>
      </c>
      <c r="Y22" s="83" t="s">
        <v>40</v>
      </c>
      <c r="Z22" s="83" t="s">
        <v>40</v>
      </c>
    </row>
    <row r="23" spans="1:26" x14ac:dyDescent="0.15">
      <c r="A23" s="82" t="s">
        <v>56</v>
      </c>
      <c r="B23" s="83" t="s">
        <v>40</v>
      </c>
      <c r="C23" s="83" t="s">
        <v>40</v>
      </c>
      <c r="D23" s="83" t="s">
        <v>40</v>
      </c>
      <c r="E23" s="83" t="s">
        <v>40</v>
      </c>
      <c r="F23" s="83" t="s">
        <v>40</v>
      </c>
      <c r="G23" s="83" t="s">
        <v>40</v>
      </c>
      <c r="H23" s="83" t="s">
        <v>40</v>
      </c>
      <c r="J23" s="82" t="s">
        <v>56</v>
      </c>
      <c r="K23" s="83" t="s">
        <v>40</v>
      </c>
      <c r="L23" s="83" t="s">
        <v>40</v>
      </c>
      <c r="M23" s="83" t="s">
        <v>40</v>
      </c>
      <c r="N23" s="83" t="s">
        <v>40</v>
      </c>
      <c r="O23" s="83" t="s">
        <v>40</v>
      </c>
      <c r="P23" s="83" t="s">
        <v>40</v>
      </c>
      <c r="Q23" s="83" t="s">
        <v>40</v>
      </c>
      <c r="S23" s="82" t="s">
        <v>56</v>
      </c>
      <c r="T23" s="83" t="s">
        <v>40</v>
      </c>
      <c r="U23" s="83" t="s">
        <v>40</v>
      </c>
      <c r="V23" s="83" t="s">
        <v>40</v>
      </c>
      <c r="W23" s="83" t="s">
        <v>40</v>
      </c>
      <c r="X23" s="83" t="s">
        <v>40</v>
      </c>
      <c r="Y23" s="83" t="s">
        <v>40</v>
      </c>
      <c r="Z23" s="83" t="s">
        <v>40</v>
      </c>
    </row>
    <row r="24" spans="1:26" x14ac:dyDescent="0.15">
      <c r="A24" s="82" t="s">
        <v>57</v>
      </c>
      <c r="B24" s="83">
        <v>127502124</v>
      </c>
      <c r="C24" s="83" t="s">
        <v>40</v>
      </c>
      <c r="D24" s="83" t="s">
        <v>40</v>
      </c>
      <c r="E24" s="83">
        <v>127502124</v>
      </c>
      <c r="F24" s="83" t="s">
        <v>40</v>
      </c>
      <c r="G24" s="83" t="s">
        <v>40</v>
      </c>
      <c r="H24" s="83">
        <v>127502124</v>
      </c>
      <c r="J24" s="82" t="s">
        <v>57</v>
      </c>
      <c r="K24" s="83">
        <v>127502124</v>
      </c>
      <c r="L24" s="83" t="s">
        <v>40</v>
      </c>
      <c r="M24" s="83" t="s">
        <v>40</v>
      </c>
      <c r="N24" s="83">
        <v>127502124</v>
      </c>
      <c r="O24" s="83" t="s">
        <v>40</v>
      </c>
      <c r="P24" s="83" t="s">
        <v>40</v>
      </c>
      <c r="Q24" s="83">
        <v>127502124</v>
      </c>
      <c r="S24" s="82" t="s">
        <v>57</v>
      </c>
      <c r="T24" s="83" t="s">
        <v>40</v>
      </c>
      <c r="U24" s="83" t="s">
        <v>40</v>
      </c>
      <c r="V24" s="83" t="s">
        <v>40</v>
      </c>
      <c r="W24" s="83" t="s">
        <v>40</v>
      </c>
      <c r="X24" s="83" t="s">
        <v>40</v>
      </c>
      <c r="Y24" s="83" t="s">
        <v>40</v>
      </c>
      <c r="Z24" s="83" t="s">
        <v>40</v>
      </c>
    </row>
    <row r="25" spans="1:26" x14ac:dyDescent="0.15">
      <c r="A25" s="82" t="s">
        <v>58</v>
      </c>
      <c r="B25" s="83" t="s">
        <v>40</v>
      </c>
      <c r="C25" s="83" t="s">
        <v>40</v>
      </c>
      <c r="D25" s="83" t="s">
        <v>40</v>
      </c>
      <c r="E25" s="83" t="s">
        <v>40</v>
      </c>
      <c r="F25" s="83" t="s">
        <v>40</v>
      </c>
      <c r="G25" s="83" t="s">
        <v>40</v>
      </c>
      <c r="H25" s="83" t="s">
        <v>40</v>
      </c>
      <c r="J25" s="82" t="s">
        <v>58</v>
      </c>
      <c r="K25" s="83" t="s">
        <v>40</v>
      </c>
      <c r="L25" s="83" t="s">
        <v>40</v>
      </c>
      <c r="M25" s="83" t="s">
        <v>40</v>
      </c>
      <c r="N25" s="83" t="s">
        <v>40</v>
      </c>
      <c r="O25" s="83" t="s">
        <v>40</v>
      </c>
      <c r="P25" s="83" t="s">
        <v>40</v>
      </c>
      <c r="Q25" s="83" t="s">
        <v>40</v>
      </c>
      <c r="S25" s="82" t="s">
        <v>58</v>
      </c>
      <c r="T25" s="83" t="s">
        <v>40</v>
      </c>
      <c r="U25" s="83" t="s">
        <v>40</v>
      </c>
      <c r="V25" s="83" t="s">
        <v>40</v>
      </c>
      <c r="W25" s="83" t="s">
        <v>40</v>
      </c>
      <c r="X25" s="83" t="s">
        <v>40</v>
      </c>
      <c r="Y25" s="83" t="s">
        <v>40</v>
      </c>
      <c r="Z25" s="83" t="s">
        <v>40</v>
      </c>
    </row>
    <row r="26" spans="1:26" x14ac:dyDescent="0.15">
      <c r="A26" s="82" t="s">
        <v>59</v>
      </c>
      <c r="B26" s="83" t="s">
        <v>40</v>
      </c>
      <c r="C26" s="83" t="s">
        <v>40</v>
      </c>
      <c r="D26" s="83" t="s">
        <v>40</v>
      </c>
      <c r="E26" s="83" t="s">
        <v>40</v>
      </c>
      <c r="F26" s="83" t="s">
        <v>40</v>
      </c>
      <c r="G26" s="83" t="s">
        <v>40</v>
      </c>
      <c r="H26" s="83" t="s">
        <v>40</v>
      </c>
      <c r="J26" s="82" t="s">
        <v>59</v>
      </c>
      <c r="K26" s="83" t="s">
        <v>40</v>
      </c>
      <c r="L26" s="83" t="s">
        <v>40</v>
      </c>
      <c r="M26" s="83" t="s">
        <v>40</v>
      </c>
      <c r="N26" s="83" t="s">
        <v>40</v>
      </c>
      <c r="O26" s="83" t="s">
        <v>40</v>
      </c>
      <c r="P26" s="83" t="s">
        <v>40</v>
      </c>
      <c r="Q26" s="83" t="s">
        <v>40</v>
      </c>
      <c r="S26" s="82" t="s">
        <v>59</v>
      </c>
      <c r="T26" s="83" t="s">
        <v>40</v>
      </c>
      <c r="U26" s="83" t="s">
        <v>40</v>
      </c>
      <c r="V26" s="83" t="s">
        <v>40</v>
      </c>
      <c r="W26" s="83" t="s">
        <v>40</v>
      </c>
      <c r="X26" s="83" t="s">
        <v>40</v>
      </c>
      <c r="Y26" s="83" t="s">
        <v>40</v>
      </c>
      <c r="Z26" s="83" t="s">
        <v>40</v>
      </c>
    </row>
    <row r="27" spans="1:26" x14ac:dyDescent="0.15">
      <c r="A27" s="82" t="s">
        <v>60</v>
      </c>
      <c r="B27" s="83">
        <v>78456238</v>
      </c>
      <c r="C27" s="83" t="s">
        <v>40</v>
      </c>
      <c r="D27" s="83" t="s">
        <v>40</v>
      </c>
      <c r="E27" s="83">
        <v>78456238</v>
      </c>
      <c r="F27" s="83" t="s">
        <v>40</v>
      </c>
      <c r="G27" s="83" t="s">
        <v>40</v>
      </c>
      <c r="H27" s="83">
        <v>78456238</v>
      </c>
      <c r="J27" s="82" t="s">
        <v>60</v>
      </c>
      <c r="K27" s="83">
        <v>10018738</v>
      </c>
      <c r="L27" s="83" t="s">
        <v>40</v>
      </c>
      <c r="M27" s="83" t="s">
        <v>40</v>
      </c>
      <c r="N27" s="83">
        <v>10018738</v>
      </c>
      <c r="O27" s="83" t="s">
        <v>40</v>
      </c>
      <c r="P27" s="83" t="s">
        <v>40</v>
      </c>
      <c r="Q27" s="83">
        <v>10018738</v>
      </c>
      <c r="S27" s="82" t="s">
        <v>60</v>
      </c>
      <c r="T27" s="83">
        <v>68437500</v>
      </c>
      <c r="U27" s="83" t="s">
        <v>40</v>
      </c>
      <c r="V27" s="83" t="s">
        <v>40</v>
      </c>
      <c r="W27" s="83">
        <v>68437500</v>
      </c>
      <c r="X27" s="83" t="s">
        <v>40</v>
      </c>
      <c r="Y27" s="83" t="s">
        <v>40</v>
      </c>
      <c r="Z27" s="83">
        <v>68437500</v>
      </c>
    </row>
    <row r="28" spans="1:26" x14ac:dyDescent="0.15">
      <c r="A28" s="82" t="s">
        <v>61</v>
      </c>
      <c r="B28" s="83" t="s">
        <v>40</v>
      </c>
      <c r="C28" s="83" t="s">
        <v>40</v>
      </c>
      <c r="D28" s="83" t="s">
        <v>40</v>
      </c>
      <c r="E28" s="83" t="s">
        <v>40</v>
      </c>
      <c r="F28" s="83" t="s">
        <v>40</v>
      </c>
      <c r="G28" s="83" t="s">
        <v>40</v>
      </c>
      <c r="H28" s="83" t="s">
        <v>40</v>
      </c>
      <c r="J28" s="82" t="s">
        <v>61</v>
      </c>
      <c r="K28" s="83" t="s">
        <v>40</v>
      </c>
      <c r="L28" s="83" t="s">
        <v>40</v>
      </c>
      <c r="M28" s="83" t="s">
        <v>40</v>
      </c>
      <c r="N28" s="83" t="s">
        <v>40</v>
      </c>
      <c r="O28" s="83" t="s">
        <v>40</v>
      </c>
      <c r="P28" s="83" t="s">
        <v>40</v>
      </c>
      <c r="Q28" s="83" t="s">
        <v>40</v>
      </c>
      <c r="S28" s="82" t="s">
        <v>61</v>
      </c>
      <c r="T28" s="83" t="s">
        <v>40</v>
      </c>
      <c r="U28" s="83" t="s">
        <v>40</v>
      </c>
      <c r="V28" s="83" t="s">
        <v>40</v>
      </c>
      <c r="W28" s="83" t="s">
        <v>40</v>
      </c>
      <c r="X28" s="83" t="s">
        <v>40</v>
      </c>
      <c r="Y28" s="83" t="s">
        <v>40</v>
      </c>
      <c r="Z28" s="83" t="s">
        <v>40</v>
      </c>
    </row>
    <row r="29" spans="1:26" x14ac:dyDescent="0.15">
      <c r="A29" s="82" t="s">
        <v>62</v>
      </c>
      <c r="B29" s="83" t="s">
        <v>40</v>
      </c>
      <c r="C29" s="83" t="s">
        <v>40</v>
      </c>
      <c r="D29" s="83" t="s">
        <v>40</v>
      </c>
      <c r="E29" s="83" t="s">
        <v>40</v>
      </c>
      <c r="F29" s="83" t="s">
        <v>40</v>
      </c>
      <c r="G29" s="83" t="s">
        <v>40</v>
      </c>
      <c r="H29" s="83" t="s">
        <v>40</v>
      </c>
      <c r="J29" s="82" t="s">
        <v>62</v>
      </c>
      <c r="K29" s="83" t="s">
        <v>40</v>
      </c>
      <c r="L29" s="83" t="s">
        <v>40</v>
      </c>
      <c r="M29" s="83" t="s">
        <v>40</v>
      </c>
      <c r="N29" s="83" t="s">
        <v>40</v>
      </c>
      <c r="O29" s="83" t="s">
        <v>40</v>
      </c>
      <c r="P29" s="83" t="s">
        <v>40</v>
      </c>
      <c r="Q29" s="83" t="s">
        <v>40</v>
      </c>
      <c r="S29" s="82" t="s">
        <v>62</v>
      </c>
      <c r="T29" s="83" t="s">
        <v>40</v>
      </c>
      <c r="U29" s="83" t="s">
        <v>40</v>
      </c>
      <c r="V29" s="83" t="s">
        <v>40</v>
      </c>
      <c r="W29" s="83" t="s">
        <v>40</v>
      </c>
      <c r="X29" s="83" t="s">
        <v>40</v>
      </c>
      <c r="Y29" s="83" t="s">
        <v>40</v>
      </c>
      <c r="Z29" s="83" t="s">
        <v>40</v>
      </c>
    </row>
    <row r="30" spans="1:26" x14ac:dyDescent="0.15">
      <c r="A30" s="82" t="s">
        <v>63</v>
      </c>
      <c r="B30" s="83" t="s">
        <v>40</v>
      </c>
      <c r="C30" s="83" t="s">
        <v>40</v>
      </c>
      <c r="D30" s="83" t="s">
        <v>40</v>
      </c>
      <c r="E30" s="83" t="s">
        <v>40</v>
      </c>
      <c r="F30" s="83" t="s">
        <v>40</v>
      </c>
      <c r="G30" s="83" t="s">
        <v>40</v>
      </c>
      <c r="H30" s="83" t="s">
        <v>40</v>
      </c>
      <c r="J30" s="82" t="s">
        <v>63</v>
      </c>
      <c r="K30" s="83" t="s">
        <v>40</v>
      </c>
      <c r="L30" s="83" t="s">
        <v>40</v>
      </c>
      <c r="M30" s="83" t="s">
        <v>40</v>
      </c>
      <c r="N30" s="83" t="s">
        <v>40</v>
      </c>
      <c r="O30" s="83" t="s">
        <v>40</v>
      </c>
      <c r="P30" s="83" t="s">
        <v>40</v>
      </c>
      <c r="Q30" s="83" t="s">
        <v>40</v>
      </c>
      <c r="S30" s="82" t="s">
        <v>63</v>
      </c>
      <c r="T30" s="83" t="s">
        <v>40</v>
      </c>
      <c r="U30" s="83" t="s">
        <v>40</v>
      </c>
      <c r="V30" s="83" t="s">
        <v>40</v>
      </c>
      <c r="W30" s="83" t="s">
        <v>40</v>
      </c>
      <c r="X30" s="83" t="s">
        <v>40</v>
      </c>
      <c r="Y30" s="83" t="s">
        <v>40</v>
      </c>
      <c r="Z30" s="83" t="s">
        <v>40</v>
      </c>
    </row>
    <row r="31" spans="1:26" x14ac:dyDescent="0.15">
      <c r="A31" s="82" t="s">
        <v>64</v>
      </c>
      <c r="B31" s="83">
        <v>10459465</v>
      </c>
      <c r="C31" s="83" t="s">
        <v>40</v>
      </c>
      <c r="D31" s="83" t="s">
        <v>40</v>
      </c>
      <c r="E31" s="83">
        <v>10459465</v>
      </c>
      <c r="F31" s="83" t="s">
        <v>40</v>
      </c>
      <c r="G31" s="83" t="s">
        <v>40</v>
      </c>
      <c r="H31" s="83">
        <v>10459465</v>
      </c>
      <c r="J31" s="82" t="s">
        <v>64</v>
      </c>
      <c r="K31" s="83">
        <v>10459465</v>
      </c>
      <c r="L31" s="83" t="s">
        <v>40</v>
      </c>
      <c r="M31" s="83" t="s">
        <v>40</v>
      </c>
      <c r="N31" s="83">
        <v>10459465</v>
      </c>
      <c r="O31" s="83" t="s">
        <v>40</v>
      </c>
      <c r="P31" s="83" t="s">
        <v>40</v>
      </c>
      <c r="Q31" s="83">
        <v>10459465</v>
      </c>
      <c r="S31" s="82" t="s">
        <v>64</v>
      </c>
      <c r="T31" s="83" t="s">
        <v>40</v>
      </c>
      <c r="U31" s="83" t="s">
        <v>40</v>
      </c>
      <c r="V31" s="83" t="s">
        <v>40</v>
      </c>
      <c r="W31" s="83" t="s">
        <v>40</v>
      </c>
      <c r="X31" s="83" t="s">
        <v>40</v>
      </c>
      <c r="Y31" s="83" t="s">
        <v>40</v>
      </c>
      <c r="Z31" s="83" t="s">
        <v>40</v>
      </c>
    </row>
    <row r="32" spans="1:26" x14ac:dyDescent="0.15">
      <c r="A32" s="82" t="s">
        <v>65</v>
      </c>
      <c r="B32" s="83" t="s">
        <v>40</v>
      </c>
      <c r="C32" s="83" t="s">
        <v>40</v>
      </c>
      <c r="D32" s="83" t="s">
        <v>40</v>
      </c>
      <c r="E32" s="83" t="s">
        <v>40</v>
      </c>
      <c r="F32" s="83" t="s">
        <v>40</v>
      </c>
      <c r="G32" s="83" t="s">
        <v>40</v>
      </c>
      <c r="H32" s="83" t="s">
        <v>40</v>
      </c>
      <c r="J32" s="82" t="s">
        <v>65</v>
      </c>
      <c r="K32" s="83" t="s">
        <v>40</v>
      </c>
      <c r="L32" s="83" t="s">
        <v>40</v>
      </c>
      <c r="M32" s="83" t="s">
        <v>40</v>
      </c>
      <c r="N32" s="83" t="s">
        <v>40</v>
      </c>
      <c r="O32" s="83" t="s">
        <v>40</v>
      </c>
      <c r="P32" s="83" t="s">
        <v>40</v>
      </c>
      <c r="Q32" s="83" t="s">
        <v>40</v>
      </c>
      <c r="S32" s="82" t="s">
        <v>65</v>
      </c>
      <c r="T32" s="83" t="s">
        <v>40</v>
      </c>
      <c r="U32" s="83" t="s">
        <v>40</v>
      </c>
      <c r="V32" s="83" t="s">
        <v>40</v>
      </c>
      <c r="W32" s="83" t="s">
        <v>40</v>
      </c>
      <c r="X32" s="83" t="s">
        <v>40</v>
      </c>
      <c r="Y32" s="83" t="s">
        <v>40</v>
      </c>
      <c r="Z32" s="83" t="s">
        <v>40</v>
      </c>
    </row>
    <row r="33" spans="1:26" x14ac:dyDescent="0.15">
      <c r="A33" s="82" t="s">
        <v>66</v>
      </c>
      <c r="B33" s="83" t="s">
        <v>40</v>
      </c>
      <c r="C33" s="83" t="s">
        <v>40</v>
      </c>
      <c r="D33" s="83" t="s">
        <v>40</v>
      </c>
      <c r="E33" s="83" t="s">
        <v>40</v>
      </c>
      <c r="F33" s="83" t="s">
        <v>40</v>
      </c>
      <c r="G33" s="83" t="s">
        <v>40</v>
      </c>
      <c r="H33" s="83" t="s">
        <v>40</v>
      </c>
      <c r="J33" s="82" t="s">
        <v>66</v>
      </c>
      <c r="K33" s="83" t="s">
        <v>40</v>
      </c>
      <c r="L33" s="83" t="s">
        <v>40</v>
      </c>
      <c r="M33" s="83" t="s">
        <v>40</v>
      </c>
      <c r="N33" s="83" t="s">
        <v>40</v>
      </c>
      <c r="O33" s="83" t="s">
        <v>40</v>
      </c>
      <c r="P33" s="83" t="s">
        <v>40</v>
      </c>
      <c r="Q33" s="83" t="s">
        <v>40</v>
      </c>
      <c r="S33" s="82" t="s">
        <v>66</v>
      </c>
      <c r="T33" s="83" t="s">
        <v>40</v>
      </c>
      <c r="U33" s="83" t="s">
        <v>40</v>
      </c>
      <c r="V33" s="83" t="s">
        <v>40</v>
      </c>
      <c r="W33" s="83" t="s">
        <v>40</v>
      </c>
      <c r="X33" s="83" t="s">
        <v>40</v>
      </c>
      <c r="Y33" s="83" t="s">
        <v>40</v>
      </c>
      <c r="Z33" s="83" t="s">
        <v>40</v>
      </c>
    </row>
    <row r="34" spans="1:26" x14ac:dyDescent="0.15">
      <c r="A34" s="82" t="s">
        <v>67</v>
      </c>
      <c r="B34" s="83" t="s">
        <v>40</v>
      </c>
      <c r="C34" s="83" t="s">
        <v>40</v>
      </c>
      <c r="D34" s="83" t="s">
        <v>40</v>
      </c>
      <c r="E34" s="83" t="s">
        <v>40</v>
      </c>
      <c r="F34" s="83" t="s">
        <v>40</v>
      </c>
      <c r="G34" s="83" t="s">
        <v>40</v>
      </c>
      <c r="H34" s="83" t="s">
        <v>40</v>
      </c>
      <c r="J34" s="82" t="s">
        <v>67</v>
      </c>
      <c r="K34" s="83" t="s">
        <v>40</v>
      </c>
      <c r="L34" s="83" t="s">
        <v>40</v>
      </c>
      <c r="M34" s="83" t="s">
        <v>40</v>
      </c>
      <c r="N34" s="83" t="s">
        <v>40</v>
      </c>
      <c r="O34" s="83" t="s">
        <v>40</v>
      </c>
      <c r="P34" s="83" t="s">
        <v>40</v>
      </c>
      <c r="Q34" s="83" t="s">
        <v>40</v>
      </c>
      <c r="S34" s="82" t="s">
        <v>67</v>
      </c>
      <c r="T34" s="83" t="s">
        <v>40</v>
      </c>
      <c r="U34" s="83" t="s">
        <v>40</v>
      </c>
      <c r="V34" s="83" t="s">
        <v>40</v>
      </c>
      <c r="W34" s="83" t="s">
        <v>40</v>
      </c>
      <c r="X34" s="83" t="s">
        <v>40</v>
      </c>
      <c r="Y34" s="83" t="s">
        <v>40</v>
      </c>
      <c r="Z34" s="83" t="s">
        <v>40</v>
      </c>
    </row>
    <row r="35" spans="1:26" x14ac:dyDescent="0.15">
      <c r="A35" s="82" t="s">
        <v>68</v>
      </c>
      <c r="B35" s="83" t="s">
        <v>40</v>
      </c>
      <c r="C35" s="83" t="s">
        <v>40</v>
      </c>
      <c r="D35" s="83" t="s">
        <v>40</v>
      </c>
      <c r="E35" s="83" t="s">
        <v>40</v>
      </c>
      <c r="F35" s="83" t="s">
        <v>40</v>
      </c>
      <c r="G35" s="83" t="s">
        <v>40</v>
      </c>
      <c r="H35" s="83" t="s">
        <v>40</v>
      </c>
      <c r="J35" s="82" t="s">
        <v>68</v>
      </c>
      <c r="K35" s="83" t="s">
        <v>40</v>
      </c>
      <c r="L35" s="83" t="s">
        <v>40</v>
      </c>
      <c r="M35" s="83" t="s">
        <v>40</v>
      </c>
      <c r="N35" s="83" t="s">
        <v>40</v>
      </c>
      <c r="O35" s="83" t="s">
        <v>40</v>
      </c>
      <c r="P35" s="83" t="s">
        <v>40</v>
      </c>
      <c r="Q35" s="83" t="s">
        <v>40</v>
      </c>
      <c r="S35" s="82" t="s">
        <v>68</v>
      </c>
      <c r="T35" s="83" t="s">
        <v>40</v>
      </c>
      <c r="U35" s="83" t="s">
        <v>40</v>
      </c>
      <c r="V35" s="83" t="s">
        <v>40</v>
      </c>
      <c r="W35" s="83" t="s">
        <v>40</v>
      </c>
      <c r="X35" s="83" t="s">
        <v>40</v>
      </c>
      <c r="Y35" s="83" t="s">
        <v>40</v>
      </c>
      <c r="Z35" s="83" t="s">
        <v>40</v>
      </c>
    </row>
    <row r="36" spans="1:26" x14ac:dyDescent="0.15">
      <c r="A36" s="82" t="s">
        <v>69</v>
      </c>
      <c r="B36" s="83" t="s">
        <v>40</v>
      </c>
      <c r="C36" s="83" t="s">
        <v>40</v>
      </c>
      <c r="D36" s="83" t="s">
        <v>40</v>
      </c>
      <c r="E36" s="83" t="s">
        <v>40</v>
      </c>
      <c r="F36" s="83" t="s">
        <v>40</v>
      </c>
      <c r="G36" s="83" t="s">
        <v>40</v>
      </c>
      <c r="H36" s="83" t="s">
        <v>40</v>
      </c>
      <c r="J36" s="82" t="s">
        <v>69</v>
      </c>
      <c r="K36" s="83" t="s">
        <v>40</v>
      </c>
      <c r="L36" s="83" t="s">
        <v>40</v>
      </c>
      <c r="M36" s="83" t="s">
        <v>40</v>
      </c>
      <c r="N36" s="83" t="s">
        <v>40</v>
      </c>
      <c r="O36" s="83" t="s">
        <v>40</v>
      </c>
      <c r="P36" s="83" t="s">
        <v>40</v>
      </c>
      <c r="Q36" s="83" t="s">
        <v>40</v>
      </c>
      <c r="S36" s="82" t="s">
        <v>69</v>
      </c>
      <c r="T36" s="83" t="s">
        <v>40</v>
      </c>
      <c r="U36" s="83" t="s">
        <v>40</v>
      </c>
      <c r="V36" s="83" t="s">
        <v>40</v>
      </c>
      <c r="W36" s="83" t="s">
        <v>40</v>
      </c>
      <c r="X36" s="83" t="s">
        <v>40</v>
      </c>
      <c r="Y36" s="83" t="s">
        <v>40</v>
      </c>
      <c r="Z36" s="83" t="s">
        <v>40</v>
      </c>
    </row>
    <row r="37" spans="1:26" x14ac:dyDescent="0.15">
      <c r="A37" s="82" t="s">
        <v>70</v>
      </c>
      <c r="B37" s="83" t="s">
        <v>40</v>
      </c>
      <c r="C37" s="83" t="s">
        <v>40</v>
      </c>
      <c r="D37" s="83" t="s">
        <v>40</v>
      </c>
      <c r="E37" s="83" t="s">
        <v>40</v>
      </c>
      <c r="F37" s="83" t="s">
        <v>40</v>
      </c>
      <c r="G37" s="83" t="s">
        <v>40</v>
      </c>
      <c r="H37" s="83" t="s">
        <v>40</v>
      </c>
      <c r="J37" s="82" t="s">
        <v>70</v>
      </c>
      <c r="K37" s="83" t="s">
        <v>40</v>
      </c>
      <c r="L37" s="83" t="s">
        <v>40</v>
      </c>
      <c r="M37" s="83" t="s">
        <v>40</v>
      </c>
      <c r="N37" s="83" t="s">
        <v>40</v>
      </c>
      <c r="O37" s="83" t="s">
        <v>40</v>
      </c>
      <c r="P37" s="83" t="s">
        <v>40</v>
      </c>
      <c r="Q37" s="83" t="s">
        <v>40</v>
      </c>
      <c r="S37" s="82" t="s">
        <v>70</v>
      </c>
      <c r="T37" s="83" t="s">
        <v>40</v>
      </c>
      <c r="U37" s="83" t="s">
        <v>40</v>
      </c>
      <c r="V37" s="83" t="s">
        <v>40</v>
      </c>
      <c r="W37" s="83" t="s">
        <v>40</v>
      </c>
      <c r="X37" s="83" t="s">
        <v>40</v>
      </c>
      <c r="Y37" s="83" t="s">
        <v>40</v>
      </c>
      <c r="Z37" s="83" t="s">
        <v>40</v>
      </c>
    </row>
    <row r="38" spans="1:26" x14ac:dyDescent="0.15">
      <c r="A38" s="82" t="s">
        <v>71</v>
      </c>
      <c r="B38" s="83">
        <v>63653107</v>
      </c>
      <c r="C38" s="83" t="s">
        <v>40</v>
      </c>
      <c r="D38" s="83" t="s">
        <v>40</v>
      </c>
      <c r="E38" s="83">
        <v>63653107</v>
      </c>
      <c r="F38" s="83">
        <v>37770180</v>
      </c>
      <c r="G38" s="83">
        <v>1789702</v>
      </c>
      <c r="H38" s="83">
        <v>25882927</v>
      </c>
      <c r="J38" s="82" t="s">
        <v>71</v>
      </c>
      <c r="K38" s="83">
        <v>63653107</v>
      </c>
      <c r="L38" s="83" t="s">
        <v>40</v>
      </c>
      <c r="M38" s="83" t="s">
        <v>40</v>
      </c>
      <c r="N38" s="83">
        <v>63653107</v>
      </c>
      <c r="O38" s="83">
        <v>37770180</v>
      </c>
      <c r="P38" s="83">
        <v>1789702</v>
      </c>
      <c r="Q38" s="83">
        <v>25882927</v>
      </c>
      <c r="S38" s="82" t="s">
        <v>71</v>
      </c>
      <c r="T38" s="83" t="s">
        <v>40</v>
      </c>
      <c r="U38" s="83" t="s">
        <v>40</v>
      </c>
      <c r="V38" s="83" t="s">
        <v>40</v>
      </c>
      <c r="W38" s="83" t="s">
        <v>40</v>
      </c>
      <c r="X38" s="83" t="s">
        <v>40</v>
      </c>
      <c r="Y38" s="83" t="s">
        <v>40</v>
      </c>
      <c r="Z38" s="83" t="s">
        <v>40</v>
      </c>
    </row>
    <row r="39" spans="1:26" x14ac:dyDescent="0.15">
      <c r="A39" s="82" t="s">
        <v>72</v>
      </c>
      <c r="B39" s="83">
        <v>23100000</v>
      </c>
      <c r="C39" s="83" t="s">
        <v>40</v>
      </c>
      <c r="D39" s="83" t="s">
        <v>40</v>
      </c>
      <c r="E39" s="83">
        <v>23100000</v>
      </c>
      <c r="F39" s="83">
        <v>3141600</v>
      </c>
      <c r="G39" s="83">
        <v>1570800</v>
      </c>
      <c r="H39" s="83">
        <v>19958400</v>
      </c>
      <c r="J39" s="82" t="s">
        <v>72</v>
      </c>
      <c r="K39" s="83" t="s">
        <v>40</v>
      </c>
      <c r="L39" s="83" t="s">
        <v>40</v>
      </c>
      <c r="M39" s="83" t="s">
        <v>40</v>
      </c>
      <c r="N39" s="83" t="s">
        <v>40</v>
      </c>
      <c r="O39" s="83" t="s">
        <v>40</v>
      </c>
      <c r="P39" s="83" t="s">
        <v>40</v>
      </c>
      <c r="Q39" s="83" t="s">
        <v>40</v>
      </c>
      <c r="S39" s="82" t="s">
        <v>72</v>
      </c>
      <c r="T39" s="83">
        <v>23100000</v>
      </c>
      <c r="U39" s="83" t="s">
        <v>40</v>
      </c>
      <c r="V39" s="83" t="s">
        <v>40</v>
      </c>
      <c r="W39" s="83">
        <v>23100000</v>
      </c>
      <c r="X39" s="83">
        <v>3141600</v>
      </c>
      <c r="Y39" s="83">
        <v>1570800</v>
      </c>
      <c r="Z39" s="83">
        <v>19958400</v>
      </c>
    </row>
    <row r="40" spans="1:26" x14ac:dyDescent="0.15">
      <c r="A40" s="82" t="s">
        <v>73</v>
      </c>
      <c r="B40" s="83" t="s">
        <v>40</v>
      </c>
      <c r="C40" s="83" t="s">
        <v>40</v>
      </c>
      <c r="D40" s="83" t="s">
        <v>40</v>
      </c>
      <c r="E40" s="83" t="s">
        <v>40</v>
      </c>
      <c r="F40" s="83" t="s">
        <v>40</v>
      </c>
      <c r="G40" s="83" t="s">
        <v>40</v>
      </c>
      <c r="H40" s="83" t="s">
        <v>40</v>
      </c>
      <c r="J40" s="82" t="s">
        <v>73</v>
      </c>
      <c r="K40" s="83" t="s">
        <v>40</v>
      </c>
      <c r="L40" s="83" t="s">
        <v>40</v>
      </c>
      <c r="M40" s="83" t="s">
        <v>40</v>
      </c>
      <c r="N40" s="83" t="s">
        <v>40</v>
      </c>
      <c r="O40" s="83" t="s">
        <v>40</v>
      </c>
      <c r="P40" s="83" t="s">
        <v>40</v>
      </c>
      <c r="Q40" s="83" t="s">
        <v>40</v>
      </c>
      <c r="S40" s="82" t="s">
        <v>73</v>
      </c>
      <c r="T40" s="83" t="s">
        <v>40</v>
      </c>
      <c r="U40" s="83" t="s">
        <v>40</v>
      </c>
      <c r="V40" s="83" t="s">
        <v>40</v>
      </c>
      <c r="W40" s="83" t="s">
        <v>40</v>
      </c>
      <c r="X40" s="83" t="s">
        <v>40</v>
      </c>
      <c r="Y40" s="83" t="s">
        <v>40</v>
      </c>
      <c r="Z40" s="83" t="s">
        <v>40</v>
      </c>
    </row>
    <row r="41" spans="1:26" x14ac:dyDescent="0.15">
      <c r="A41" s="82" t="s">
        <v>74</v>
      </c>
      <c r="B41" s="83">
        <v>1838800000</v>
      </c>
      <c r="C41" s="83">
        <v>1933200</v>
      </c>
      <c r="D41" s="83" t="s">
        <v>40</v>
      </c>
      <c r="E41" s="83">
        <v>1840733200</v>
      </c>
      <c r="F41" s="83">
        <v>1042599600</v>
      </c>
      <c r="G41" s="83">
        <v>49647600</v>
      </c>
      <c r="H41" s="83">
        <v>798133600</v>
      </c>
      <c r="J41" s="82" t="s">
        <v>74</v>
      </c>
      <c r="K41" s="83" t="s">
        <v>40</v>
      </c>
      <c r="L41" s="83">
        <v>1933200</v>
      </c>
      <c r="M41" s="83" t="s">
        <v>40</v>
      </c>
      <c r="N41" s="83">
        <v>1933200</v>
      </c>
      <c r="O41" s="83" t="s">
        <v>40</v>
      </c>
      <c r="P41" s="83" t="s">
        <v>40</v>
      </c>
      <c r="Q41" s="83">
        <v>1933200</v>
      </c>
      <c r="S41" s="82" t="s">
        <v>74</v>
      </c>
      <c r="T41" s="83">
        <v>1838800000</v>
      </c>
      <c r="U41" s="83" t="s">
        <v>40</v>
      </c>
      <c r="V41" s="83" t="s">
        <v>40</v>
      </c>
      <c r="W41" s="83">
        <v>1838800000</v>
      </c>
      <c r="X41" s="83">
        <v>1042599600</v>
      </c>
      <c r="Y41" s="83">
        <v>49647600</v>
      </c>
      <c r="Z41" s="83">
        <v>796200400</v>
      </c>
    </row>
    <row r="42" spans="1:26" x14ac:dyDescent="0.15">
      <c r="A42" s="82" t="s">
        <v>75</v>
      </c>
      <c r="B42" s="83" t="s">
        <v>40</v>
      </c>
      <c r="C42" s="83" t="s">
        <v>40</v>
      </c>
      <c r="D42" s="83" t="s">
        <v>40</v>
      </c>
      <c r="E42" s="83" t="s">
        <v>40</v>
      </c>
      <c r="F42" s="83" t="s">
        <v>40</v>
      </c>
      <c r="G42" s="83" t="s">
        <v>40</v>
      </c>
      <c r="H42" s="83" t="s">
        <v>40</v>
      </c>
      <c r="J42" s="82" t="s">
        <v>75</v>
      </c>
      <c r="K42" s="83" t="s">
        <v>40</v>
      </c>
      <c r="L42" s="83" t="s">
        <v>40</v>
      </c>
      <c r="M42" s="83" t="s">
        <v>40</v>
      </c>
      <c r="N42" s="83" t="s">
        <v>40</v>
      </c>
      <c r="O42" s="83" t="s">
        <v>40</v>
      </c>
      <c r="P42" s="83" t="s">
        <v>40</v>
      </c>
      <c r="Q42" s="83" t="s">
        <v>40</v>
      </c>
      <c r="S42" s="82" t="s">
        <v>75</v>
      </c>
      <c r="T42" s="83" t="s">
        <v>40</v>
      </c>
      <c r="U42" s="83" t="s">
        <v>40</v>
      </c>
      <c r="V42" s="83" t="s">
        <v>40</v>
      </c>
      <c r="W42" s="83" t="s">
        <v>40</v>
      </c>
      <c r="X42" s="83" t="s">
        <v>40</v>
      </c>
      <c r="Y42" s="83" t="s">
        <v>40</v>
      </c>
      <c r="Z42" s="83" t="s">
        <v>40</v>
      </c>
    </row>
    <row r="43" spans="1:26" x14ac:dyDescent="0.15">
      <c r="A43" s="82" t="s">
        <v>76</v>
      </c>
      <c r="B43" s="83" t="s">
        <v>40</v>
      </c>
      <c r="C43" s="83" t="s">
        <v>40</v>
      </c>
      <c r="D43" s="83" t="s">
        <v>40</v>
      </c>
      <c r="E43" s="83" t="s">
        <v>40</v>
      </c>
      <c r="F43" s="83" t="s">
        <v>40</v>
      </c>
      <c r="G43" s="83" t="s">
        <v>40</v>
      </c>
      <c r="H43" s="83" t="s">
        <v>40</v>
      </c>
      <c r="J43" s="82" t="s">
        <v>76</v>
      </c>
      <c r="K43" s="83" t="s">
        <v>40</v>
      </c>
      <c r="L43" s="83" t="s">
        <v>40</v>
      </c>
      <c r="M43" s="83" t="s">
        <v>40</v>
      </c>
      <c r="N43" s="83" t="s">
        <v>40</v>
      </c>
      <c r="O43" s="83" t="s">
        <v>40</v>
      </c>
      <c r="P43" s="83" t="s">
        <v>40</v>
      </c>
      <c r="Q43" s="83" t="s">
        <v>40</v>
      </c>
      <c r="S43" s="82" t="s">
        <v>76</v>
      </c>
      <c r="T43" s="83" t="s">
        <v>40</v>
      </c>
      <c r="U43" s="83" t="s">
        <v>40</v>
      </c>
      <c r="V43" s="83" t="s">
        <v>40</v>
      </c>
      <c r="W43" s="83" t="s">
        <v>40</v>
      </c>
      <c r="X43" s="83" t="s">
        <v>40</v>
      </c>
      <c r="Y43" s="83" t="s">
        <v>40</v>
      </c>
      <c r="Z43" s="83" t="s">
        <v>40</v>
      </c>
    </row>
    <row r="44" spans="1:26" x14ac:dyDescent="0.15">
      <c r="A44" s="82" t="s">
        <v>77</v>
      </c>
      <c r="B44" s="83" t="s">
        <v>40</v>
      </c>
      <c r="C44" s="83" t="s">
        <v>40</v>
      </c>
      <c r="D44" s="83" t="s">
        <v>40</v>
      </c>
      <c r="E44" s="83" t="s">
        <v>40</v>
      </c>
      <c r="F44" s="83" t="s">
        <v>40</v>
      </c>
      <c r="G44" s="83" t="s">
        <v>40</v>
      </c>
      <c r="H44" s="83" t="s">
        <v>40</v>
      </c>
      <c r="J44" s="82" t="s">
        <v>77</v>
      </c>
      <c r="K44" s="83" t="s">
        <v>40</v>
      </c>
      <c r="L44" s="83" t="s">
        <v>40</v>
      </c>
      <c r="M44" s="83" t="s">
        <v>40</v>
      </c>
      <c r="N44" s="83" t="s">
        <v>40</v>
      </c>
      <c r="O44" s="83" t="s">
        <v>40</v>
      </c>
      <c r="P44" s="83" t="s">
        <v>40</v>
      </c>
      <c r="Q44" s="83" t="s">
        <v>40</v>
      </c>
      <c r="S44" s="82" t="s">
        <v>77</v>
      </c>
      <c r="T44" s="83" t="s">
        <v>40</v>
      </c>
      <c r="U44" s="83" t="s">
        <v>40</v>
      </c>
      <c r="V44" s="83" t="s">
        <v>40</v>
      </c>
      <c r="W44" s="83" t="s">
        <v>40</v>
      </c>
      <c r="X44" s="83" t="s">
        <v>40</v>
      </c>
      <c r="Y44" s="83" t="s">
        <v>40</v>
      </c>
      <c r="Z44" s="83" t="s">
        <v>40</v>
      </c>
    </row>
    <row r="45" spans="1:26" x14ac:dyDescent="0.15">
      <c r="A45" s="82" t="s">
        <v>78</v>
      </c>
      <c r="B45" s="83">
        <v>259796360</v>
      </c>
      <c r="C45" s="83" t="s">
        <v>40</v>
      </c>
      <c r="D45" s="83" t="s">
        <v>40</v>
      </c>
      <c r="E45" s="83">
        <v>259796360</v>
      </c>
      <c r="F45" s="83">
        <v>258402372</v>
      </c>
      <c r="G45" s="83">
        <v>2532575</v>
      </c>
      <c r="H45" s="83">
        <v>1393988</v>
      </c>
      <c r="J45" s="82" t="s">
        <v>78</v>
      </c>
      <c r="K45" s="83">
        <v>259796360</v>
      </c>
      <c r="L45" s="83" t="s">
        <v>40</v>
      </c>
      <c r="M45" s="83" t="s">
        <v>40</v>
      </c>
      <c r="N45" s="83">
        <v>259796360</v>
      </c>
      <c r="O45" s="83">
        <v>258402372</v>
      </c>
      <c r="P45" s="83">
        <v>2532575</v>
      </c>
      <c r="Q45" s="83">
        <v>1393988</v>
      </c>
      <c r="S45" s="82" t="s">
        <v>78</v>
      </c>
      <c r="T45" s="83" t="s">
        <v>40</v>
      </c>
      <c r="U45" s="83" t="s">
        <v>40</v>
      </c>
      <c r="V45" s="83" t="s">
        <v>40</v>
      </c>
      <c r="W45" s="83" t="s">
        <v>40</v>
      </c>
      <c r="X45" s="83" t="s">
        <v>40</v>
      </c>
      <c r="Y45" s="83" t="s">
        <v>40</v>
      </c>
      <c r="Z45" s="83" t="s">
        <v>40</v>
      </c>
    </row>
    <row r="46" spans="1:26" x14ac:dyDescent="0.15">
      <c r="A46" s="82" t="s">
        <v>79</v>
      </c>
      <c r="B46" s="83">
        <v>4660768947</v>
      </c>
      <c r="C46" s="83">
        <v>5454960</v>
      </c>
      <c r="D46" s="83" t="s">
        <v>40</v>
      </c>
      <c r="E46" s="83">
        <v>4666223907</v>
      </c>
      <c r="F46" s="83">
        <v>3100849513</v>
      </c>
      <c r="G46" s="83">
        <v>77159917</v>
      </c>
      <c r="H46" s="83">
        <v>1565374394</v>
      </c>
      <c r="J46" s="82" t="s">
        <v>79</v>
      </c>
      <c r="K46" s="83">
        <v>4660768947</v>
      </c>
      <c r="L46" s="83">
        <v>5454960</v>
      </c>
      <c r="M46" s="83" t="s">
        <v>40</v>
      </c>
      <c r="N46" s="83">
        <v>4666223907</v>
      </c>
      <c r="O46" s="83">
        <v>3100849513</v>
      </c>
      <c r="P46" s="83">
        <v>77159917</v>
      </c>
      <c r="Q46" s="83">
        <v>1565374394</v>
      </c>
      <c r="S46" s="82" t="s">
        <v>79</v>
      </c>
      <c r="T46" s="83" t="s">
        <v>40</v>
      </c>
      <c r="U46" s="83" t="s">
        <v>40</v>
      </c>
      <c r="V46" s="83" t="s">
        <v>40</v>
      </c>
      <c r="W46" s="83" t="s">
        <v>40</v>
      </c>
      <c r="X46" s="83" t="s">
        <v>40</v>
      </c>
      <c r="Y46" s="83" t="s">
        <v>40</v>
      </c>
      <c r="Z46" s="83" t="s">
        <v>40</v>
      </c>
    </row>
    <row r="47" spans="1:26" x14ac:dyDescent="0.15">
      <c r="A47" s="82" t="s">
        <v>80</v>
      </c>
      <c r="B47" s="83">
        <v>6287812578</v>
      </c>
      <c r="C47" s="83">
        <v>61058600</v>
      </c>
      <c r="D47" s="83" t="s">
        <v>40</v>
      </c>
      <c r="E47" s="83">
        <v>6348871178</v>
      </c>
      <c r="F47" s="83">
        <v>2537880468</v>
      </c>
      <c r="G47" s="83">
        <v>110065215</v>
      </c>
      <c r="H47" s="83">
        <v>3810990710</v>
      </c>
      <c r="J47" s="82" t="s">
        <v>80</v>
      </c>
      <c r="K47" s="83">
        <v>6287812578</v>
      </c>
      <c r="L47" s="83">
        <v>61058600</v>
      </c>
      <c r="M47" s="83" t="s">
        <v>40</v>
      </c>
      <c r="N47" s="83">
        <v>6348871178</v>
      </c>
      <c r="O47" s="83">
        <v>2537880468</v>
      </c>
      <c r="P47" s="83">
        <v>110065215</v>
      </c>
      <c r="Q47" s="83">
        <v>3810990710</v>
      </c>
      <c r="S47" s="82" t="s">
        <v>80</v>
      </c>
      <c r="T47" s="83" t="s">
        <v>40</v>
      </c>
      <c r="U47" s="83" t="s">
        <v>40</v>
      </c>
      <c r="V47" s="83" t="s">
        <v>40</v>
      </c>
      <c r="W47" s="83" t="s">
        <v>40</v>
      </c>
      <c r="X47" s="83" t="s">
        <v>40</v>
      </c>
      <c r="Y47" s="83" t="s">
        <v>40</v>
      </c>
      <c r="Z47" s="83" t="s">
        <v>40</v>
      </c>
    </row>
    <row r="48" spans="1:26" x14ac:dyDescent="0.15">
      <c r="A48" s="82" t="s">
        <v>81</v>
      </c>
      <c r="B48" s="83" t="s">
        <v>40</v>
      </c>
      <c r="C48" s="83">
        <v>1760400</v>
      </c>
      <c r="D48" s="83" t="s">
        <v>40</v>
      </c>
      <c r="E48" s="83">
        <v>1760400</v>
      </c>
      <c r="F48" s="83" t="s">
        <v>40</v>
      </c>
      <c r="G48" s="83" t="s">
        <v>40</v>
      </c>
      <c r="H48" s="83">
        <v>1760400</v>
      </c>
      <c r="J48" s="82" t="s">
        <v>81</v>
      </c>
      <c r="K48" s="83" t="s">
        <v>40</v>
      </c>
      <c r="L48" s="83">
        <v>1760400</v>
      </c>
      <c r="M48" s="83" t="s">
        <v>40</v>
      </c>
      <c r="N48" s="83">
        <v>1760400</v>
      </c>
      <c r="O48" s="83" t="s">
        <v>40</v>
      </c>
      <c r="P48" s="83" t="s">
        <v>40</v>
      </c>
      <c r="Q48" s="83">
        <v>1760400</v>
      </c>
      <c r="S48" s="82" t="s">
        <v>81</v>
      </c>
      <c r="T48" s="83" t="s">
        <v>40</v>
      </c>
      <c r="U48" s="83" t="s">
        <v>40</v>
      </c>
      <c r="V48" s="83" t="s">
        <v>40</v>
      </c>
      <c r="W48" s="83" t="s">
        <v>40</v>
      </c>
      <c r="X48" s="83" t="s">
        <v>40</v>
      </c>
      <c r="Y48" s="83" t="s">
        <v>40</v>
      </c>
      <c r="Z48" s="83" t="s">
        <v>40</v>
      </c>
    </row>
    <row r="49" spans="1:26" x14ac:dyDescent="0.15">
      <c r="A49" s="82" t="s">
        <v>82</v>
      </c>
      <c r="B49" s="83" t="s">
        <v>40</v>
      </c>
      <c r="C49" s="83" t="s">
        <v>40</v>
      </c>
      <c r="D49" s="83" t="s">
        <v>40</v>
      </c>
      <c r="E49" s="83" t="s">
        <v>40</v>
      </c>
      <c r="F49" s="83" t="s">
        <v>40</v>
      </c>
      <c r="G49" s="83" t="s">
        <v>40</v>
      </c>
      <c r="H49" s="83" t="s">
        <v>40</v>
      </c>
      <c r="J49" s="82" t="s">
        <v>82</v>
      </c>
      <c r="K49" s="83" t="s">
        <v>40</v>
      </c>
      <c r="L49" s="83" t="s">
        <v>40</v>
      </c>
      <c r="M49" s="83" t="s">
        <v>40</v>
      </c>
      <c r="N49" s="83" t="s">
        <v>40</v>
      </c>
      <c r="O49" s="83" t="s">
        <v>40</v>
      </c>
      <c r="P49" s="83" t="s">
        <v>40</v>
      </c>
      <c r="Q49" s="83" t="s">
        <v>40</v>
      </c>
      <c r="S49" s="82" t="s">
        <v>82</v>
      </c>
      <c r="T49" s="83" t="s">
        <v>40</v>
      </c>
      <c r="U49" s="83" t="s">
        <v>40</v>
      </c>
      <c r="V49" s="83" t="s">
        <v>40</v>
      </c>
      <c r="W49" s="83" t="s">
        <v>40</v>
      </c>
      <c r="X49" s="83" t="s">
        <v>40</v>
      </c>
      <c r="Y49" s="83" t="s">
        <v>40</v>
      </c>
      <c r="Z49" s="83" t="s">
        <v>40</v>
      </c>
    </row>
    <row r="50" spans="1:26" x14ac:dyDescent="0.15">
      <c r="A50" s="82" t="s">
        <v>83</v>
      </c>
      <c r="B50" s="83" t="s">
        <v>40</v>
      </c>
      <c r="C50" s="83" t="s">
        <v>40</v>
      </c>
      <c r="D50" s="83" t="s">
        <v>40</v>
      </c>
      <c r="E50" s="83" t="s">
        <v>40</v>
      </c>
      <c r="F50" s="83" t="s">
        <v>40</v>
      </c>
      <c r="G50" s="83" t="s">
        <v>40</v>
      </c>
      <c r="H50" s="83" t="s">
        <v>40</v>
      </c>
      <c r="J50" s="82" t="s">
        <v>83</v>
      </c>
      <c r="K50" s="83" t="s">
        <v>40</v>
      </c>
      <c r="L50" s="83" t="s">
        <v>40</v>
      </c>
      <c r="M50" s="83" t="s">
        <v>40</v>
      </c>
      <c r="N50" s="83" t="s">
        <v>40</v>
      </c>
      <c r="O50" s="83" t="s">
        <v>40</v>
      </c>
      <c r="P50" s="83" t="s">
        <v>40</v>
      </c>
      <c r="Q50" s="83" t="s">
        <v>40</v>
      </c>
      <c r="S50" s="82" t="s">
        <v>83</v>
      </c>
      <c r="T50" s="83" t="s">
        <v>40</v>
      </c>
      <c r="U50" s="83" t="s">
        <v>40</v>
      </c>
      <c r="V50" s="83" t="s">
        <v>40</v>
      </c>
      <c r="W50" s="83" t="s">
        <v>40</v>
      </c>
      <c r="X50" s="83" t="s">
        <v>40</v>
      </c>
      <c r="Y50" s="83" t="s">
        <v>40</v>
      </c>
      <c r="Z50" s="83" t="s">
        <v>40</v>
      </c>
    </row>
    <row r="51" spans="1:26" x14ac:dyDescent="0.15">
      <c r="A51" s="82" t="s">
        <v>84</v>
      </c>
      <c r="B51" s="83" t="s">
        <v>40</v>
      </c>
      <c r="C51" s="83" t="s">
        <v>40</v>
      </c>
      <c r="D51" s="83" t="s">
        <v>40</v>
      </c>
      <c r="E51" s="83" t="s">
        <v>40</v>
      </c>
      <c r="F51" s="83" t="s">
        <v>40</v>
      </c>
      <c r="G51" s="83" t="s">
        <v>40</v>
      </c>
      <c r="H51" s="83" t="s">
        <v>40</v>
      </c>
      <c r="J51" s="82" t="s">
        <v>84</v>
      </c>
      <c r="K51" s="83" t="s">
        <v>40</v>
      </c>
      <c r="L51" s="83" t="s">
        <v>40</v>
      </c>
      <c r="M51" s="83" t="s">
        <v>40</v>
      </c>
      <c r="N51" s="83" t="s">
        <v>40</v>
      </c>
      <c r="O51" s="83" t="s">
        <v>40</v>
      </c>
      <c r="P51" s="83" t="s">
        <v>40</v>
      </c>
      <c r="Q51" s="83" t="s">
        <v>40</v>
      </c>
      <c r="S51" s="82" t="s">
        <v>84</v>
      </c>
      <c r="T51" s="83" t="s">
        <v>40</v>
      </c>
      <c r="U51" s="83" t="s">
        <v>40</v>
      </c>
      <c r="V51" s="83" t="s">
        <v>40</v>
      </c>
      <c r="W51" s="83" t="s">
        <v>40</v>
      </c>
      <c r="X51" s="83" t="s">
        <v>40</v>
      </c>
      <c r="Y51" s="83" t="s">
        <v>40</v>
      </c>
      <c r="Z51" s="83" t="s">
        <v>40</v>
      </c>
    </row>
    <row r="52" spans="1:26" x14ac:dyDescent="0.15">
      <c r="A52" s="82" t="s">
        <v>85</v>
      </c>
      <c r="B52" s="83">
        <v>1058350447</v>
      </c>
      <c r="C52" s="83">
        <v>520336</v>
      </c>
      <c r="D52" s="83" t="s">
        <v>40</v>
      </c>
      <c r="E52" s="83">
        <v>1058870783</v>
      </c>
      <c r="F52" s="83">
        <v>454624663</v>
      </c>
      <c r="G52" s="83">
        <v>22167737</v>
      </c>
      <c r="H52" s="83">
        <v>604246120</v>
      </c>
      <c r="J52" s="82" t="s">
        <v>85</v>
      </c>
      <c r="K52" s="83">
        <v>1058350447</v>
      </c>
      <c r="L52" s="83">
        <v>520336</v>
      </c>
      <c r="M52" s="83" t="s">
        <v>40</v>
      </c>
      <c r="N52" s="83">
        <v>1058870783</v>
      </c>
      <c r="O52" s="83">
        <v>454624663</v>
      </c>
      <c r="P52" s="83">
        <v>22167737</v>
      </c>
      <c r="Q52" s="83">
        <v>604246120</v>
      </c>
      <c r="S52" s="82" t="s">
        <v>85</v>
      </c>
      <c r="T52" s="83" t="s">
        <v>40</v>
      </c>
      <c r="U52" s="83" t="s">
        <v>40</v>
      </c>
      <c r="V52" s="83" t="s">
        <v>40</v>
      </c>
      <c r="W52" s="83" t="s">
        <v>40</v>
      </c>
      <c r="X52" s="83" t="s">
        <v>40</v>
      </c>
      <c r="Y52" s="83" t="s">
        <v>40</v>
      </c>
      <c r="Z52" s="83" t="s">
        <v>40</v>
      </c>
    </row>
    <row r="53" spans="1:26" x14ac:dyDescent="0.15">
      <c r="A53" s="82" t="s">
        <v>86</v>
      </c>
      <c r="B53" s="83">
        <v>11728091369</v>
      </c>
      <c r="C53" s="83">
        <v>252584460</v>
      </c>
      <c r="D53" s="83" t="s">
        <v>40</v>
      </c>
      <c r="E53" s="83">
        <v>11980675829</v>
      </c>
      <c r="F53" s="83">
        <v>3894815598</v>
      </c>
      <c r="G53" s="83">
        <v>255096156</v>
      </c>
      <c r="H53" s="83">
        <v>8085860231</v>
      </c>
      <c r="J53" s="82" t="s">
        <v>86</v>
      </c>
      <c r="K53" s="83">
        <v>8827488</v>
      </c>
      <c r="L53" s="83">
        <v>1458000</v>
      </c>
      <c r="M53" s="83" t="s">
        <v>40</v>
      </c>
      <c r="N53" s="83">
        <v>10285488</v>
      </c>
      <c r="O53" s="83">
        <v>1541379</v>
      </c>
      <c r="P53" s="83">
        <v>573769</v>
      </c>
      <c r="Q53" s="83">
        <v>8744109</v>
      </c>
      <c r="S53" s="82" t="s">
        <v>86</v>
      </c>
      <c r="T53" s="83">
        <v>11719263881</v>
      </c>
      <c r="U53" s="83">
        <v>251126460</v>
      </c>
      <c r="V53" s="83" t="s">
        <v>40</v>
      </c>
      <c r="W53" s="83">
        <v>11970390341</v>
      </c>
      <c r="X53" s="83">
        <v>3893274219</v>
      </c>
      <c r="Y53" s="83">
        <v>254522387</v>
      </c>
      <c r="Z53" s="83">
        <v>8077116122</v>
      </c>
    </row>
    <row r="54" spans="1:26" x14ac:dyDescent="0.15">
      <c r="A54" s="82" t="s">
        <v>87</v>
      </c>
      <c r="B54" s="83" t="s">
        <v>40</v>
      </c>
      <c r="C54" s="83" t="s">
        <v>40</v>
      </c>
      <c r="D54" s="83" t="s">
        <v>40</v>
      </c>
      <c r="E54" s="83" t="s">
        <v>40</v>
      </c>
      <c r="F54" s="83" t="s">
        <v>40</v>
      </c>
      <c r="G54" s="83" t="s">
        <v>40</v>
      </c>
      <c r="H54" s="83" t="s">
        <v>40</v>
      </c>
      <c r="J54" s="82" t="s">
        <v>87</v>
      </c>
      <c r="K54" s="83" t="s">
        <v>40</v>
      </c>
      <c r="L54" s="83" t="s">
        <v>40</v>
      </c>
      <c r="M54" s="83" t="s">
        <v>40</v>
      </c>
      <c r="N54" s="83" t="s">
        <v>40</v>
      </c>
      <c r="O54" s="83" t="s">
        <v>40</v>
      </c>
      <c r="P54" s="83" t="s">
        <v>40</v>
      </c>
      <c r="Q54" s="83" t="s">
        <v>40</v>
      </c>
      <c r="S54" s="82" t="s">
        <v>87</v>
      </c>
      <c r="T54" s="83" t="s">
        <v>40</v>
      </c>
      <c r="U54" s="83" t="s">
        <v>40</v>
      </c>
      <c r="V54" s="83" t="s">
        <v>40</v>
      </c>
      <c r="W54" s="83" t="s">
        <v>40</v>
      </c>
      <c r="X54" s="83" t="s">
        <v>40</v>
      </c>
      <c r="Y54" s="83" t="s">
        <v>40</v>
      </c>
      <c r="Z54" s="83" t="s">
        <v>40</v>
      </c>
    </row>
    <row r="55" spans="1:26" x14ac:dyDescent="0.15">
      <c r="A55" s="82" t="s">
        <v>88</v>
      </c>
      <c r="B55" s="83">
        <v>742823060</v>
      </c>
      <c r="C55" s="83" t="s">
        <v>40</v>
      </c>
      <c r="D55" s="83" t="s">
        <v>40</v>
      </c>
      <c r="E55" s="83">
        <v>742823060</v>
      </c>
      <c r="F55" s="83">
        <v>423160011</v>
      </c>
      <c r="G55" s="83">
        <v>14940811</v>
      </c>
      <c r="H55" s="83">
        <v>319663049</v>
      </c>
      <c r="J55" s="82" t="s">
        <v>88</v>
      </c>
      <c r="K55" s="83">
        <v>742823060</v>
      </c>
      <c r="L55" s="83" t="s">
        <v>40</v>
      </c>
      <c r="M55" s="83" t="s">
        <v>40</v>
      </c>
      <c r="N55" s="83">
        <v>742823060</v>
      </c>
      <c r="O55" s="83">
        <v>423160011</v>
      </c>
      <c r="P55" s="83">
        <v>14940811</v>
      </c>
      <c r="Q55" s="83">
        <v>319663049</v>
      </c>
      <c r="S55" s="82" t="s">
        <v>88</v>
      </c>
      <c r="T55" s="83" t="s">
        <v>40</v>
      </c>
      <c r="U55" s="83" t="s">
        <v>40</v>
      </c>
      <c r="V55" s="83" t="s">
        <v>40</v>
      </c>
      <c r="W55" s="83" t="s">
        <v>40</v>
      </c>
      <c r="X55" s="83" t="s">
        <v>40</v>
      </c>
      <c r="Y55" s="83" t="s">
        <v>40</v>
      </c>
      <c r="Z55" s="83" t="s">
        <v>40</v>
      </c>
    </row>
    <row r="56" spans="1:26" x14ac:dyDescent="0.15">
      <c r="A56" s="82" t="s">
        <v>89</v>
      </c>
      <c r="B56" s="83" t="s">
        <v>40</v>
      </c>
      <c r="C56" s="83" t="s">
        <v>40</v>
      </c>
      <c r="D56" s="83" t="s">
        <v>40</v>
      </c>
      <c r="E56" s="83" t="s">
        <v>40</v>
      </c>
      <c r="F56" s="83" t="s">
        <v>40</v>
      </c>
      <c r="G56" s="83" t="s">
        <v>40</v>
      </c>
      <c r="H56" s="83" t="s">
        <v>40</v>
      </c>
      <c r="J56" s="82" t="s">
        <v>89</v>
      </c>
      <c r="K56" s="83" t="s">
        <v>40</v>
      </c>
      <c r="L56" s="83" t="s">
        <v>40</v>
      </c>
      <c r="M56" s="83" t="s">
        <v>40</v>
      </c>
      <c r="N56" s="83" t="s">
        <v>40</v>
      </c>
      <c r="O56" s="83" t="s">
        <v>40</v>
      </c>
      <c r="P56" s="83" t="s">
        <v>40</v>
      </c>
      <c r="Q56" s="83" t="s">
        <v>40</v>
      </c>
      <c r="S56" s="82" t="s">
        <v>89</v>
      </c>
      <c r="T56" s="83" t="s">
        <v>40</v>
      </c>
      <c r="U56" s="83" t="s">
        <v>40</v>
      </c>
      <c r="V56" s="83" t="s">
        <v>40</v>
      </c>
      <c r="W56" s="83" t="s">
        <v>40</v>
      </c>
      <c r="X56" s="83" t="s">
        <v>40</v>
      </c>
      <c r="Y56" s="83" t="s">
        <v>40</v>
      </c>
      <c r="Z56" s="83" t="s">
        <v>40</v>
      </c>
    </row>
    <row r="57" spans="1:26" x14ac:dyDescent="0.15">
      <c r="A57" s="82" t="s">
        <v>90</v>
      </c>
      <c r="B57" s="83" t="s">
        <v>40</v>
      </c>
      <c r="C57" s="83" t="s">
        <v>40</v>
      </c>
      <c r="D57" s="83" t="s">
        <v>40</v>
      </c>
      <c r="E57" s="83" t="s">
        <v>40</v>
      </c>
      <c r="F57" s="83" t="s">
        <v>40</v>
      </c>
      <c r="G57" s="83" t="s">
        <v>40</v>
      </c>
      <c r="H57" s="83" t="s">
        <v>40</v>
      </c>
      <c r="J57" s="82" t="s">
        <v>90</v>
      </c>
      <c r="K57" s="83" t="s">
        <v>40</v>
      </c>
      <c r="L57" s="83" t="s">
        <v>40</v>
      </c>
      <c r="M57" s="83" t="s">
        <v>40</v>
      </c>
      <c r="N57" s="83" t="s">
        <v>40</v>
      </c>
      <c r="O57" s="83" t="s">
        <v>40</v>
      </c>
      <c r="P57" s="83" t="s">
        <v>40</v>
      </c>
      <c r="Q57" s="83" t="s">
        <v>40</v>
      </c>
      <c r="S57" s="82" t="s">
        <v>90</v>
      </c>
      <c r="T57" s="83" t="s">
        <v>40</v>
      </c>
      <c r="U57" s="83" t="s">
        <v>40</v>
      </c>
      <c r="V57" s="83" t="s">
        <v>40</v>
      </c>
      <c r="W57" s="83" t="s">
        <v>40</v>
      </c>
      <c r="X57" s="83" t="s">
        <v>40</v>
      </c>
      <c r="Y57" s="83" t="s">
        <v>40</v>
      </c>
      <c r="Z57" s="83" t="s">
        <v>40</v>
      </c>
    </row>
    <row r="58" spans="1:26" x14ac:dyDescent="0.15">
      <c r="A58" s="82" t="s">
        <v>91</v>
      </c>
      <c r="B58" s="83" t="s">
        <v>40</v>
      </c>
      <c r="C58" s="83" t="s">
        <v>40</v>
      </c>
      <c r="D58" s="83" t="s">
        <v>40</v>
      </c>
      <c r="E58" s="83" t="s">
        <v>40</v>
      </c>
      <c r="F58" s="83" t="s">
        <v>40</v>
      </c>
      <c r="G58" s="83" t="s">
        <v>40</v>
      </c>
      <c r="H58" s="83" t="s">
        <v>40</v>
      </c>
      <c r="J58" s="82" t="s">
        <v>91</v>
      </c>
      <c r="K58" s="83" t="s">
        <v>40</v>
      </c>
      <c r="L58" s="83" t="s">
        <v>40</v>
      </c>
      <c r="M58" s="83" t="s">
        <v>40</v>
      </c>
      <c r="N58" s="83" t="s">
        <v>40</v>
      </c>
      <c r="O58" s="83" t="s">
        <v>40</v>
      </c>
      <c r="P58" s="83" t="s">
        <v>40</v>
      </c>
      <c r="Q58" s="83" t="s">
        <v>40</v>
      </c>
      <c r="S58" s="82" t="s">
        <v>91</v>
      </c>
      <c r="T58" s="83" t="s">
        <v>40</v>
      </c>
      <c r="U58" s="83" t="s">
        <v>40</v>
      </c>
      <c r="V58" s="83" t="s">
        <v>40</v>
      </c>
      <c r="W58" s="83" t="s">
        <v>40</v>
      </c>
      <c r="X58" s="83" t="s">
        <v>40</v>
      </c>
      <c r="Y58" s="83" t="s">
        <v>40</v>
      </c>
      <c r="Z58" s="83" t="s">
        <v>40</v>
      </c>
    </row>
    <row r="59" spans="1:26" x14ac:dyDescent="0.15">
      <c r="A59" s="82" t="s">
        <v>92</v>
      </c>
      <c r="B59" s="83">
        <v>277499005</v>
      </c>
      <c r="C59" s="83">
        <v>6955200</v>
      </c>
      <c r="D59" s="83" t="s">
        <v>40</v>
      </c>
      <c r="E59" s="83">
        <v>284454205</v>
      </c>
      <c r="F59" s="83">
        <v>176419440</v>
      </c>
      <c r="G59" s="83">
        <v>5549980</v>
      </c>
      <c r="H59" s="83">
        <v>108034765</v>
      </c>
      <c r="J59" s="82" t="s">
        <v>92</v>
      </c>
      <c r="K59" s="83">
        <v>277499005</v>
      </c>
      <c r="L59" s="83">
        <v>6955200</v>
      </c>
      <c r="M59" s="83" t="s">
        <v>40</v>
      </c>
      <c r="N59" s="83">
        <v>284454205</v>
      </c>
      <c r="O59" s="83">
        <v>176419440</v>
      </c>
      <c r="P59" s="83">
        <v>5549980</v>
      </c>
      <c r="Q59" s="83">
        <v>108034765</v>
      </c>
      <c r="S59" s="82" t="s">
        <v>92</v>
      </c>
      <c r="T59" s="83" t="s">
        <v>40</v>
      </c>
      <c r="U59" s="83" t="s">
        <v>40</v>
      </c>
      <c r="V59" s="83" t="s">
        <v>40</v>
      </c>
      <c r="W59" s="83" t="s">
        <v>40</v>
      </c>
      <c r="X59" s="83" t="s">
        <v>40</v>
      </c>
      <c r="Y59" s="83" t="s">
        <v>40</v>
      </c>
      <c r="Z59" s="83" t="s">
        <v>40</v>
      </c>
    </row>
    <row r="60" spans="1:26" x14ac:dyDescent="0.15">
      <c r="A60" s="82" t="s">
        <v>93</v>
      </c>
      <c r="B60" s="83" t="s">
        <v>40</v>
      </c>
      <c r="C60" s="83" t="s">
        <v>40</v>
      </c>
      <c r="D60" s="83" t="s">
        <v>40</v>
      </c>
      <c r="E60" s="83" t="s">
        <v>40</v>
      </c>
      <c r="F60" s="83" t="s">
        <v>40</v>
      </c>
      <c r="G60" s="83" t="s">
        <v>40</v>
      </c>
      <c r="H60" s="83" t="s">
        <v>40</v>
      </c>
      <c r="J60" s="82" t="s">
        <v>93</v>
      </c>
      <c r="K60" s="83" t="s">
        <v>40</v>
      </c>
      <c r="L60" s="83" t="s">
        <v>40</v>
      </c>
      <c r="M60" s="83" t="s">
        <v>40</v>
      </c>
      <c r="N60" s="83" t="s">
        <v>40</v>
      </c>
      <c r="O60" s="83" t="s">
        <v>40</v>
      </c>
      <c r="P60" s="83" t="s">
        <v>40</v>
      </c>
      <c r="Q60" s="83" t="s">
        <v>40</v>
      </c>
      <c r="S60" s="82" t="s">
        <v>93</v>
      </c>
      <c r="T60" s="83" t="s">
        <v>40</v>
      </c>
      <c r="U60" s="83" t="s">
        <v>40</v>
      </c>
      <c r="V60" s="83" t="s">
        <v>40</v>
      </c>
      <c r="W60" s="83" t="s">
        <v>40</v>
      </c>
      <c r="X60" s="83" t="s">
        <v>40</v>
      </c>
      <c r="Y60" s="83" t="s">
        <v>40</v>
      </c>
      <c r="Z60" s="83" t="s">
        <v>40</v>
      </c>
    </row>
    <row r="61" spans="1:26" x14ac:dyDescent="0.15">
      <c r="A61" s="82" t="s">
        <v>94</v>
      </c>
      <c r="B61" s="83">
        <v>21010000</v>
      </c>
      <c r="C61" s="83">
        <v>32238000</v>
      </c>
      <c r="D61" s="83">
        <v>4460000</v>
      </c>
      <c r="E61" s="83">
        <v>48788000</v>
      </c>
      <c r="F61" s="83" t="s">
        <v>40</v>
      </c>
      <c r="G61" s="83" t="s">
        <v>40</v>
      </c>
      <c r="H61" s="83">
        <v>48788000</v>
      </c>
      <c r="J61" s="82" t="s">
        <v>94</v>
      </c>
      <c r="K61" s="83">
        <v>21010000</v>
      </c>
      <c r="L61" s="83">
        <v>32238000</v>
      </c>
      <c r="M61" s="83">
        <v>4460000</v>
      </c>
      <c r="N61" s="83">
        <v>48788000</v>
      </c>
      <c r="O61" s="83" t="s">
        <v>40</v>
      </c>
      <c r="P61" s="83" t="s">
        <v>40</v>
      </c>
      <c r="Q61" s="83">
        <v>48788000</v>
      </c>
      <c r="S61" s="82" t="s">
        <v>94</v>
      </c>
      <c r="T61" s="83" t="s">
        <v>40</v>
      </c>
      <c r="U61" s="83" t="s">
        <v>40</v>
      </c>
      <c r="V61" s="83" t="s">
        <v>40</v>
      </c>
      <c r="W61" s="83" t="s">
        <v>40</v>
      </c>
      <c r="X61" s="83" t="s">
        <v>40</v>
      </c>
      <c r="Y61" s="83" t="s">
        <v>40</v>
      </c>
      <c r="Z61" s="83" t="s">
        <v>40</v>
      </c>
    </row>
    <row r="62" spans="1:26" x14ac:dyDescent="0.15">
      <c r="A62" s="82" t="s">
        <v>95</v>
      </c>
      <c r="B62" s="83">
        <v>306871632</v>
      </c>
      <c r="C62" s="83">
        <v>6987600</v>
      </c>
      <c r="D62" s="83">
        <v>2467500</v>
      </c>
      <c r="E62" s="83">
        <v>311391732</v>
      </c>
      <c r="F62" s="83">
        <v>265131469</v>
      </c>
      <c r="G62" s="83">
        <v>14746082</v>
      </c>
      <c r="H62" s="83">
        <v>46260263</v>
      </c>
      <c r="J62" s="82" t="s">
        <v>95</v>
      </c>
      <c r="K62" s="83">
        <v>306871632</v>
      </c>
      <c r="L62" s="83">
        <v>6987600</v>
      </c>
      <c r="M62" s="83">
        <v>2467500</v>
      </c>
      <c r="N62" s="83">
        <v>311391732</v>
      </c>
      <c r="O62" s="83">
        <v>265131469</v>
      </c>
      <c r="P62" s="83">
        <v>14746082</v>
      </c>
      <c r="Q62" s="83">
        <v>46260263</v>
      </c>
      <c r="S62" s="82" t="s">
        <v>95</v>
      </c>
      <c r="T62" s="83" t="s">
        <v>40</v>
      </c>
      <c r="U62" s="83" t="s">
        <v>40</v>
      </c>
      <c r="V62" s="83" t="s">
        <v>40</v>
      </c>
      <c r="W62" s="83" t="s">
        <v>40</v>
      </c>
      <c r="X62" s="83" t="s">
        <v>40</v>
      </c>
      <c r="Y62" s="83" t="s">
        <v>40</v>
      </c>
      <c r="Z62" s="83" t="s">
        <v>40</v>
      </c>
    </row>
    <row r="63" spans="1:26" x14ac:dyDescent="0.15">
      <c r="A63" s="82" t="s">
        <v>96</v>
      </c>
      <c r="B63" s="83">
        <v>3979800</v>
      </c>
      <c r="C63" s="83">
        <v>2851200</v>
      </c>
      <c r="D63" s="83" t="s">
        <v>40</v>
      </c>
      <c r="E63" s="83">
        <v>6831000</v>
      </c>
      <c r="F63" s="83">
        <v>1561011</v>
      </c>
      <c r="G63" s="83">
        <v>664625</v>
      </c>
      <c r="H63" s="83">
        <v>5269989</v>
      </c>
      <c r="J63" s="82" t="s">
        <v>96</v>
      </c>
      <c r="K63" s="83">
        <v>3979800</v>
      </c>
      <c r="L63" s="83">
        <v>2851200</v>
      </c>
      <c r="M63" s="83" t="s">
        <v>40</v>
      </c>
      <c r="N63" s="83">
        <v>6831000</v>
      </c>
      <c r="O63" s="83">
        <v>1561011</v>
      </c>
      <c r="P63" s="83">
        <v>664625</v>
      </c>
      <c r="Q63" s="83">
        <v>5269989</v>
      </c>
      <c r="S63" s="82" t="s">
        <v>96</v>
      </c>
      <c r="T63" s="83" t="s">
        <v>40</v>
      </c>
      <c r="U63" s="83" t="s">
        <v>40</v>
      </c>
      <c r="V63" s="83" t="s">
        <v>40</v>
      </c>
      <c r="W63" s="83" t="s">
        <v>40</v>
      </c>
      <c r="X63" s="83" t="s">
        <v>40</v>
      </c>
      <c r="Y63" s="83" t="s">
        <v>40</v>
      </c>
      <c r="Z63" s="83" t="s">
        <v>40</v>
      </c>
    </row>
    <row r="64" spans="1:26" x14ac:dyDescent="0.15">
      <c r="A64" s="82" t="s">
        <v>97</v>
      </c>
      <c r="B64" s="83">
        <v>302891832</v>
      </c>
      <c r="C64" s="83">
        <v>4136400</v>
      </c>
      <c r="D64" s="83">
        <v>2467500</v>
      </c>
      <c r="E64" s="83">
        <v>304560732</v>
      </c>
      <c r="F64" s="83">
        <v>263570458</v>
      </c>
      <c r="G64" s="83">
        <v>14081457</v>
      </c>
      <c r="H64" s="83">
        <v>40990274</v>
      </c>
      <c r="J64" s="82" t="s">
        <v>97</v>
      </c>
      <c r="K64" s="83">
        <v>302891832</v>
      </c>
      <c r="L64" s="83">
        <v>4136400</v>
      </c>
      <c r="M64" s="83">
        <v>2467500</v>
      </c>
      <c r="N64" s="83">
        <v>304560732</v>
      </c>
      <c r="O64" s="83">
        <v>263570458</v>
      </c>
      <c r="P64" s="83">
        <v>14081457</v>
      </c>
      <c r="Q64" s="83">
        <v>40990274</v>
      </c>
      <c r="S64" s="82" t="s">
        <v>97</v>
      </c>
      <c r="T64" s="83" t="s">
        <v>40</v>
      </c>
      <c r="U64" s="83" t="s">
        <v>40</v>
      </c>
      <c r="V64" s="83" t="s">
        <v>40</v>
      </c>
      <c r="W64" s="83" t="s">
        <v>40</v>
      </c>
      <c r="X64" s="83" t="s">
        <v>40</v>
      </c>
      <c r="Y64" s="83" t="s">
        <v>40</v>
      </c>
      <c r="Z64" s="83" t="s">
        <v>40</v>
      </c>
    </row>
    <row r="65" spans="1:26" x14ac:dyDescent="0.15">
      <c r="A65" s="82" t="s">
        <v>98</v>
      </c>
      <c r="B65" s="83" t="s">
        <v>40</v>
      </c>
      <c r="C65" s="83" t="s">
        <v>40</v>
      </c>
      <c r="D65" s="83" t="s">
        <v>40</v>
      </c>
      <c r="E65" s="83" t="s">
        <v>40</v>
      </c>
      <c r="F65" s="83" t="s">
        <v>40</v>
      </c>
      <c r="G65" s="83" t="s">
        <v>40</v>
      </c>
      <c r="H65" s="83" t="s">
        <v>40</v>
      </c>
      <c r="J65" s="82" t="s">
        <v>98</v>
      </c>
      <c r="K65" s="83" t="s">
        <v>40</v>
      </c>
      <c r="L65" s="83" t="s">
        <v>40</v>
      </c>
      <c r="M65" s="83" t="s">
        <v>40</v>
      </c>
      <c r="N65" s="83" t="s">
        <v>40</v>
      </c>
      <c r="O65" s="83" t="s">
        <v>40</v>
      </c>
      <c r="P65" s="83" t="s">
        <v>40</v>
      </c>
      <c r="Q65" s="83" t="s">
        <v>40</v>
      </c>
      <c r="S65" s="82" t="s">
        <v>98</v>
      </c>
      <c r="T65" s="83" t="s">
        <v>40</v>
      </c>
      <c r="U65" s="83" t="s">
        <v>40</v>
      </c>
      <c r="V65" s="83" t="s">
        <v>40</v>
      </c>
      <c r="W65" s="83" t="s">
        <v>40</v>
      </c>
      <c r="X65" s="83" t="s">
        <v>40</v>
      </c>
      <c r="Y65" s="83" t="s">
        <v>40</v>
      </c>
      <c r="Z65" s="83" t="s">
        <v>40</v>
      </c>
    </row>
    <row r="66" spans="1:26" x14ac:dyDescent="0.15">
      <c r="A66" s="82" t="s">
        <v>99</v>
      </c>
      <c r="B66" s="83">
        <v>87293676</v>
      </c>
      <c r="C66" s="83" t="s">
        <v>40</v>
      </c>
      <c r="D66" s="83" t="s">
        <v>40</v>
      </c>
      <c r="E66" s="83">
        <v>87293676</v>
      </c>
      <c r="F66" s="83">
        <v>80619308</v>
      </c>
      <c r="G66" s="83">
        <v>5565235</v>
      </c>
      <c r="H66" s="83">
        <v>6674368</v>
      </c>
      <c r="J66" s="82" t="s">
        <v>99</v>
      </c>
      <c r="K66" s="83">
        <v>87293676</v>
      </c>
      <c r="L66" s="83" t="s">
        <v>40</v>
      </c>
      <c r="M66" s="83" t="s">
        <v>40</v>
      </c>
      <c r="N66" s="83">
        <v>87293676</v>
      </c>
      <c r="O66" s="83">
        <v>80619308</v>
      </c>
      <c r="P66" s="83">
        <v>5565235</v>
      </c>
      <c r="Q66" s="83">
        <v>6674368</v>
      </c>
      <c r="S66" s="82" t="s">
        <v>99</v>
      </c>
      <c r="T66" s="83" t="s">
        <v>40</v>
      </c>
      <c r="U66" s="83" t="s">
        <v>40</v>
      </c>
      <c r="V66" s="83" t="s">
        <v>40</v>
      </c>
      <c r="W66" s="83" t="s">
        <v>40</v>
      </c>
      <c r="X66" s="83" t="s">
        <v>40</v>
      </c>
      <c r="Y66" s="83" t="s">
        <v>40</v>
      </c>
      <c r="Z66" s="83" t="s">
        <v>40</v>
      </c>
    </row>
    <row r="67" spans="1:26" x14ac:dyDescent="0.15">
      <c r="A67" s="82" t="s">
        <v>100</v>
      </c>
      <c r="B67" s="83">
        <v>87293676</v>
      </c>
      <c r="C67" s="83" t="s">
        <v>40</v>
      </c>
      <c r="D67" s="83" t="s">
        <v>40</v>
      </c>
      <c r="E67" s="83">
        <v>87293676</v>
      </c>
      <c r="F67" s="83">
        <v>80619308</v>
      </c>
      <c r="G67" s="83">
        <v>5565235</v>
      </c>
      <c r="H67" s="83">
        <v>6674368</v>
      </c>
      <c r="J67" s="82" t="s">
        <v>100</v>
      </c>
      <c r="K67" s="83">
        <v>87293676</v>
      </c>
      <c r="L67" s="83" t="s">
        <v>40</v>
      </c>
      <c r="M67" s="83" t="s">
        <v>40</v>
      </c>
      <c r="N67" s="83">
        <v>87293676</v>
      </c>
      <c r="O67" s="83">
        <v>80619308</v>
      </c>
      <c r="P67" s="83">
        <v>5565235</v>
      </c>
      <c r="Q67" s="83">
        <v>6674368</v>
      </c>
      <c r="S67" s="82" t="s">
        <v>100</v>
      </c>
      <c r="T67" s="83" t="s">
        <v>40</v>
      </c>
      <c r="U67" s="83" t="s">
        <v>40</v>
      </c>
      <c r="V67" s="83" t="s">
        <v>40</v>
      </c>
      <c r="W67" s="83" t="s">
        <v>40</v>
      </c>
      <c r="X67" s="83" t="s">
        <v>40</v>
      </c>
      <c r="Y67" s="83" t="s">
        <v>40</v>
      </c>
      <c r="Z67" s="83" t="s">
        <v>40</v>
      </c>
    </row>
    <row r="68" spans="1:26" x14ac:dyDescent="0.15">
      <c r="A68" s="82" t="s">
        <v>101</v>
      </c>
      <c r="B68" s="83" t="s">
        <v>40</v>
      </c>
      <c r="C68" s="83" t="s">
        <v>40</v>
      </c>
      <c r="D68" s="83" t="s">
        <v>40</v>
      </c>
      <c r="E68" s="83" t="s">
        <v>40</v>
      </c>
      <c r="F68" s="83" t="s">
        <v>40</v>
      </c>
      <c r="G68" s="83" t="s">
        <v>40</v>
      </c>
      <c r="H68" s="83" t="s">
        <v>40</v>
      </c>
      <c r="J68" s="82" t="s">
        <v>101</v>
      </c>
      <c r="K68" s="83" t="s">
        <v>40</v>
      </c>
      <c r="L68" s="83" t="s">
        <v>40</v>
      </c>
      <c r="M68" s="83" t="s">
        <v>40</v>
      </c>
      <c r="N68" s="83" t="s">
        <v>40</v>
      </c>
      <c r="O68" s="83" t="s">
        <v>40</v>
      </c>
      <c r="P68" s="83" t="s">
        <v>40</v>
      </c>
      <c r="Q68" s="83" t="s">
        <v>40</v>
      </c>
      <c r="S68" s="82" t="s">
        <v>101</v>
      </c>
      <c r="T68" s="83" t="s">
        <v>40</v>
      </c>
      <c r="U68" s="83" t="s">
        <v>40</v>
      </c>
      <c r="V68" s="83" t="s">
        <v>40</v>
      </c>
      <c r="W68" s="83" t="s">
        <v>40</v>
      </c>
      <c r="X68" s="83" t="s">
        <v>40</v>
      </c>
      <c r="Y68" s="83" t="s">
        <v>40</v>
      </c>
      <c r="Z68" s="83" t="s">
        <v>40</v>
      </c>
    </row>
    <row r="69" spans="1:26" x14ac:dyDescent="0.15">
      <c r="A69" s="82" t="s">
        <v>102</v>
      </c>
      <c r="B69" s="83" t="s">
        <v>40</v>
      </c>
      <c r="C69" s="83" t="s">
        <v>40</v>
      </c>
      <c r="D69" s="83" t="s">
        <v>40</v>
      </c>
      <c r="E69" s="83" t="s">
        <v>40</v>
      </c>
      <c r="F69" s="83" t="s">
        <v>40</v>
      </c>
      <c r="G69" s="83" t="s">
        <v>40</v>
      </c>
      <c r="H69" s="83" t="s">
        <v>40</v>
      </c>
      <c r="J69" s="82" t="s">
        <v>102</v>
      </c>
      <c r="K69" s="83" t="s">
        <v>40</v>
      </c>
      <c r="L69" s="83" t="s">
        <v>40</v>
      </c>
      <c r="M69" s="83" t="s">
        <v>40</v>
      </c>
      <c r="N69" s="83" t="s">
        <v>40</v>
      </c>
      <c r="O69" s="83" t="s">
        <v>40</v>
      </c>
      <c r="P69" s="83" t="s">
        <v>40</v>
      </c>
      <c r="Q69" s="83" t="s">
        <v>40</v>
      </c>
      <c r="S69" s="82" t="s">
        <v>102</v>
      </c>
      <c r="T69" s="83" t="s">
        <v>40</v>
      </c>
      <c r="U69" s="83" t="s">
        <v>40</v>
      </c>
      <c r="V69" s="83" t="s">
        <v>40</v>
      </c>
      <c r="W69" s="83" t="s">
        <v>40</v>
      </c>
      <c r="X69" s="83" t="s">
        <v>40</v>
      </c>
      <c r="Y69" s="83" t="s">
        <v>40</v>
      </c>
      <c r="Z69" s="83" t="s">
        <v>40</v>
      </c>
    </row>
    <row r="70" spans="1:26" x14ac:dyDescent="0.15">
      <c r="A70" s="82" t="s">
        <v>103</v>
      </c>
      <c r="B70" s="83" t="s">
        <v>40</v>
      </c>
      <c r="C70" s="83" t="s">
        <v>40</v>
      </c>
      <c r="D70" s="83" t="s">
        <v>40</v>
      </c>
      <c r="E70" s="83" t="s">
        <v>40</v>
      </c>
      <c r="F70" s="83" t="s">
        <v>40</v>
      </c>
      <c r="G70" s="83" t="s">
        <v>40</v>
      </c>
      <c r="H70" s="83" t="s">
        <v>40</v>
      </c>
      <c r="J70" s="82" t="s">
        <v>103</v>
      </c>
      <c r="K70" s="83" t="s">
        <v>40</v>
      </c>
      <c r="L70" s="83" t="s">
        <v>40</v>
      </c>
      <c r="M70" s="83" t="s">
        <v>40</v>
      </c>
      <c r="N70" s="83" t="s">
        <v>40</v>
      </c>
      <c r="O70" s="83" t="s">
        <v>40</v>
      </c>
      <c r="P70" s="83" t="s">
        <v>40</v>
      </c>
      <c r="Q70" s="83" t="s">
        <v>40</v>
      </c>
      <c r="S70" s="82" t="s">
        <v>103</v>
      </c>
      <c r="T70" s="83" t="s">
        <v>40</v>
      </c>
      <c r="U70" s="83" t="s">
        <v>40</v>
      </c>
      <c r="V70" s="83" t="s">
        <v>40</v>
      </c>
      <c r="W70" s="83" t="s">
        <v>40</v>
      </c>
      <c r="X70" s="83" t="s">
        <v>40</v>
      </c>
      <c r="Y70" s="83" t="s">
        <v>40</v>
      </c>
      <c r="Z70" s="83" t="s">
        <v>40</v>
      </c>
    </row>
    <row r="71" spans="1:26" x14ac:dyDescent="0.15">
      <c r="A71" s="82" t="s">
        <v>104</v>
      </c>
      <c r="B71" s="83" t="s">
        <v>40</v>
      </c>
      <c r="C71" s="83" t="s">
        <v>40</v>
      </c>
      <c r="D71" s="83" t="s">
        <v>40</v>
      </c>
      <c r="E71" s="83" t="s">
        <v>40</v>
      </c>
      <c r="F71" s="83" t="s">
        <v>40</v>
      </c>
      <c r="G71" s="83" t="s">
        <v>40</v>
      </c>
      <c r="H71" s="83" t="s">
        <v>40</v>
      </c>
      <c r="J71" s="82" t="s">
        <v>104</v>
      </c>
      <c r="K71" s="83" t="s">
        <v>40</v>
      </c>
      <c r="L71" s="83" t="s">
        <v>40</v>
      </c>
      <c r="M71" s="83" t="s">
        <v>40</v>
      </c>
      <c r="N71" s="83" t="s">
        <v>40</v>
      </c>
      <c r="O71" s="83" t="s">
        <v>40</v>
      </c>
      <c r="P71" s="83" t="s">
        <v>40</v>
      </c>
      <c r="Q71" s="83" t="s">
        <v>40</v>
      </c>
      <c r="S71" s="82" t="s">
        <v>104</v>
      </c>
      <c r="T71" s="83" t="s">
        <v>40</v>
      </c>
      <c r="U71" s="83" t="s">
        <v>40</v>
      </c>
      <c r="V71" s="83" t="s">
        <v>40</v>
      </c>
      <c r="W71" s="83" t="s">
        <v>40</v>
      </c>
      <c r="X71" s="83" t="s">
        <v>40</v>
      </c>
      <c r="Y71" s="83" t="s">
        <v>40</v>
      </c>
      <c r="Z71" s="83" t="s">
        <v>40</v>
      </c>
    </row>
    <row r="72" spans="1:26" x14ac:dyDescent="0.15">
      <c r="A72" s="82" t="s">
        <v>8</v>
      </c>
      <c r="B72" s="83">
        <v>43236430593</v>
      </c>
      <c r="C72" s="83">
        <v>508226238</v>
      </c>
      <c r="D72" s="83">
        <v>6927501</v>
      </c>
      <c r="E72" s="83">
        <v>43737729330</v>
      </c>
      <c r="F72" s="83">
        <v>19103463516</v>
      </c>
      <c r="G72" s="83">
        <v>845394558</v>
      </c>
      <c r="H72" s="83">
        <v>24634265814</v>
      </c>
      <c r="J72" s="82" t="s">
        <v>8</v>
      </c>
      <c r="K72" s="83">
        <v>29586829212</v>
      </c>
      <c r="L72" s="83">
        <v>257099778</v>
      </c>
      <c r="M72" s="83">
        <v>6927501</v>
      </c>
      <c r="N72" s="83">
        <v>29837001489</v>
      </c>
      <c r="O72" s="83">
        <v>14164448097</v>
      </c>
      <c r="P72" s="83">
        <v>539653771</v>
      </c>
      <c r="Q72" s="83">
        <v>15672553392</v>
      </c>
      <c r="S72" s="82" t="s">
        <v>8</v>
      </c>
      <c r="T72" s="83">
        <v>13649601381</v>
      </c>
      <c r="U72" s="83">
        <v>251126460</v>
      </c>
      <c r="V72" s="83" t="s">
        <v>40</v>
      </c>
      <c r="W72" s="83">
        <v>13900727841</v>
      </c>
      <c r="X72" s="83">
        <v>4939015419</v>
      </c>
      <c r="Y72" s="83">
        <v>305740787</v>
      </c>
      <c r="Z72" s="83">
        <v>8961712422</v>
      </c>
    </row>
  </sheetData>
  <mergeCells count="3">
    <mergeCell ref="A1:H1"/>
    <mergeCell ref="J1:Q1"/>
    <mergeCell ref="S1:Z1"/>
  </mergeCells>
  <phoneticPr fontId="3"/>
  <pageMargins left="0.7" right="0.7" top="0.75" bottom="0.75" header="0.3" footer="0.3"/>
  <pageSetup paperSize="9" scale="62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view="pageBreakPreview" zoomScaleNormal="100" zoomScaleSheetLayoutView="100" workbookViewId="0">
      <selection sqref="A1:J1"/>
    </sheetView>
  </sheetViews>
  <sheetFormatPr defaultColWidth="8.875" defaultRowHeight="11.25" x14ac:dyDescent="0.15"/>
  <cols>
    <col min="1" max="1" width="30.75" style="84" customWidth="1"/>
    <col min="2" max="10" width="15.75" style="84" customWidth="1"/>
    <col min="11" max="11" width="1.25" style="6" customWidth="1"/>
    <col min="12" max="12" width="30.75" style="84" customWidth="1"/>
    <col min="13" max="21" width="15.75" style="84" customWidth="1"/>
    <col min="22" max="22" width="1.125" style="6" customWidth="1"/>
    <col min="23" max="23" width="30.75" style="84" customWidth="1"/>
    <col min="24" max="32" width="15.75" style="84" customWidth="1"/>
    <col min="33" max="33" width="1.25" style="6" customWidth="1"/>
    <col min="34" max="16384" width="8.875" style="6"/>
  </cols>
  <sheetData>
    <row r="1" spans="1:32" ht="21" x14ac:dyDescent="0.15">
      <c r="A1" s="92" t="s">
        <v>105</v>
      </c>
      <c r="B1" s="92"/>
      <c r="C1" s="92"/>
      <c r="D1" s="92"/>
      <c r="E1" s="92"/>
      <c r="F1" s="92"/>
      <c r="G1" s="92"/>
      <c r="H1" s="92"/>
      <c r="I1" s="92"/>
      <c r="J1" s="92"/>
      <c r="L1" s="92" t="s">
        <v>105</v>
      </c>
      <c r="M1" s="92"/>
      <c r="N1" s="92"/>
      <c r="O1" s="92"/>
      <c r="P1" s="92"/>
      <c r="Q1" s="92"/>
      <c r="R1" s="92"/>
      <c r="S1" s="92"/>
      <c r="T1" s="92"/>
      <c r="U1" s="92"/>
      <c r="W1" s="92" t="s">
        <v>105</v>
      </c>
      <c r="X1" s="92"/>
      <c r="Y1" s="92"/>
      <c r="Z1" s="92"/>
      <c r="AA1" s="92"/>
      <c r="AB1" s="92"/>
      <c r="AC1" s="92"/>
      <c r="AD1" s="92"/>
      <c r="AE1" s="92"/>
      <c r="AF1" s="92"/>
    </row>
    <row r="2" spans="1:32" ht="13.5" x14ac:dyDescent="0.15">
      <c r="A2" s="78" t="s">
        <v>347</v>
      </c>
      <c r="B2" s="78"/>
      <c r="C2" s="78"/>
      <c r="D2" s="78"/>
      <c r="E2" s="78"/>
      <c r="F2" s="78"/>
      <c r="G2" s="78"/>
      <c r="H2" s="78"/>
      <c r="I2" s="78"/>
      <c r="J2" s="79" t="s">
        <v>357</v>
      </c>
      <c r="L2" s="78" t="s">
        <v>347</v>
      </c>
      <c r="M2" s="78"/>
      <c r="N2" s="78"/>
      <c r="O2" s="78"/>
      <c r="P2" s="78"/>
      <c r="Q2" s="78"/>
      <c r="R2" s="78"/>
      <c r="S2" s="78"/>
      <c r="T2" s="78"/>
      <c r="U2" s="79" t="s">
        <v>357</v>
      </c>
      <c r="W2" s="78" t="s">
        <v>347</v>
      </c>
      <c r="X2" s="78"/>
      <c r="Y2" s="78"/>
      <c r="Z2" s="78"/>
      <c r="AA2" s="78"/>
      <c r="AB2" s="78"/>
      <c r="AC2" s="78"/>
      <c r="AD2" s="78"/>
      <c r="AE2" s="78"/>
      <c r="AF2" s="79" t="s">
        <v>357</v>
      </c>
    </row>
    <row r="3" spans="1:32" ht="13.5" x14ac:dyDescent="0.15">
      <c r="A3" s="78" t="s">
        <v>28</v>
      </c>
      <c r="B3" s="78"/>
      <c r="C3" s="78"/>
      <c r="D3" s="78"/>
      <c r="E3" s="78"/>
      <c r="F3" s="78"/>
      <c r="G3" s="78"/>
      <c r="H3" s="78"/>
      <c r="I3" s="78"/>
      <c r="J3" s="78"/>
      <c r="L3" s="78" t="s">
        <v>248</v>
      </c>
      <c r="M3" s="78"/>
      <c r="N3" s="78"/>
      <c r="O3" s="78"/>
      <c r="P3" s="78"/>
      <c r="Q3" s="78"/>
      <c r="R3" s="78"/>
      <c r="S3" s="78"/>
      <c r="T3" s="78"/>
      <c r="U3" s="78"/>
      <c r="W3" s="78" t="s">
        <v>348</v>
      </c>
      <c r="X3" s="78"/>
      <c r="Y3" s="78"/>
      <c r="Z3" s="78"/>
      <c r="AA3" s="78"/>
      <c r="AB3" s="78"/>
      <c r="AC3" s="78"/>
      <c r="AD3" s="78"/>
      <c r="AE3" s="78"/>
      <c r="AF3" s="78"/>
    </row>
    <row r="4" spans="1:32" ht="13.5" x14ac:dyDescent="0.15">
      <c r="A4" s="78"/>
      <c r="B4" s="78"/>
      <c r="C4" s="78"/>
      <c r="D4" s="78"/>
      <c r="E4" s="78"/>
      <c r="F4" s="78"/>
      <c r="G4" s="78"/>
      <c r="H4" s="78"/>
      <c r="I4" s="78"/>
      <c r="J4" s="79" t="s">
        <v>29</v>
      </c>
      <c r="L4" s="78"/>
      <c r="M4" s="78"/>
      <c r="N4" s="78"/>
      <c r="O4" s="78"/>
      <c r="P4" s="78"/>
      <c r="Q4" s="78"/>
      <c r="R4" s="78"/>
      <c r="S4" s="78"/>
      <c r="T4" s="78"/>
      <c r="U4" s="79" t="s">
        <v>29</v>
      </c>
      <c r="W4" s="78"/>
      <c r="X4" s="78"/>
      <c r="Y4" s="78"/>
      <c r="Z4" s="78"/>
      <c r="AA4" s="78"/>
      <c r="AB4" s="78"/>
      <c r="AC4" s="78"/>
      <c r="AD4" s="78"/>
      <c r="AE4" s="78"/>
      <c r="AF4" s="79" t="s">
        <v>29</v>
      </c>
    </row>
    <row r="5" spans="1:32" ht="22.5" x14ac:dyDescent="0.15">
      <c r="A5" s="80" t="s">
        <v>30</v>
      </c>
      <c r="B5" s="81" t="s">
        <v>106</v>
      </c>
      <c r="C5" s="80" t="s">
        <v>107</v>
      </c>
      <c r="D5" s="80" t="s">
        <v>108</v>
      </c>
      <c r="E5" s="80" t="s">
        <v>109</v>
      </c>
      <c r="F5" s="80" t="s">
        <v>110</v>
      </c>
      <c r="G5" s="80" t="s">
        <v>111</v>
      </c>
      <c r="H5" s="80" t="s">
        <v>112</v>
      </c>
      <c r="I5" s="80" t="s">
        <v>5</v>
      </c>
      <c r="J5" s="80" t="s">
        <v>8</v>
      </c>
      <c r="L5" s="80" t="s">
        <v>30</v>
      </c>
      <c r="M5" s="81" t="s">
        <v>106</v>
      </c>
      <c r="N5" s="80" t="s">
        <v>107</v>
      </c>
      <c r="O5" s="80" t="s">
        <v>108</v>
      </c>
      <c r="P5" s="80" t="s">
        <v>109</v>
      </c>
      <c r="Q5" s="80" t="s">
        <v>110</v>
      </c>
      <c r="R5" s="80" t="s">
        <v>111</v>
      </c>
      <c r="S5" s="80" t="s">
        <v>112</v>
      </c>
      <c r="T5" s="80" t="s">
        <v>5</v>
      </c>
      <c r="U5" s="80" t="s">
        <v>8</v>
      </c>
      <c r="W5" s="80" t="s">
        <v>30</v>
      </c>
      <c r="X5" s="81" t="s">
        <v>106</v>
      </c>
      <c r="Y5" s="80" t="s">
        <v>107</v>
      </c>
      <c r="Z5" s="80" t="s">
        <v>108</v>
      </c>
      <c r="AA5" s="80" t="s">
        <v>109</v>
      </c>
      <c r="AB5" s="80" t="s">
        <v>110</v>
      </c>
      <c r="AC5" s="80" t="s">
        <v>111</v>
      </c>
      <c r="AD5" s="80" t="s">
        <v>112</v>
      </c>
      <c r="AE5" s="80" t="s">
        <v>5</v>
      </c>
      <c r="AF5" s="80" t="s">
        <v>8</v>
      </c>
    </row>
    <row r="6" spans="1:32" x14ac:dyDescent="0.15">
      <c r="A6" s="82" t="s">
        <v>38</v>
      </c>
      <c r="B6" s="83">
        <v>75989081</v>
      </c>
      <c r="C6" s="83">
        <v>3837262922</v>
      </c>
      <c r="D6" s="83">
        <v>1599587474</v>
      </c>
      <c r="E6" s="83">
        <v>43166165</v>
      </c>
      <c r="F6" s="83">
        <v>7222613</v>
      </c>
      <c r="G6" s="83">
        <v>31317928</v>
      </c>
      <c r="H6" s="83">
        <v>1321546415</v>
      </c>
      <c r="I6" s="83">
        <v>28825502</v>
      </c>
      <c r="J6" s="83">
        <v>6944918100</v>
      </c>
      <c r="L6" s="82" t="s">
        <v>38</v>
      </c>
      <c r="M6" s="83">
        <v>75989081</v>
      </c>
      <c r="N6" s="83">
        <v>3837262922</v>
      </c>
      <c r="O6" s="83">
        <v>1599587474</v>
      </c>
      <c r="P6" s="83">
        <v>43166165</v>
      </c>
      <c r="Q6" s="83">
        <v>7222613</v>
      </c>
      <c r="R6" s="83">
        <v>31317928</v>
      </c>
      <c r="S6" s="83">
        <v>1321546415</v>
      </c>
      <c r="T6" s="83">
        <v>28825502</v>
      </c>
      <c r="U6" s="83">
        <v>6944918100</v>
      </c>
      <c r="W6" s="82" t="s">
        <v>38</v>
      </c>
      <c r="X6" s="83" t="s">
        <v>40</v>
      </c>
      <c r="Y6" s="83" t="s">
        <v>40</v>
      </c>
      <c r="Z6" s="83" t="s">
        <v>40</v>
      </c>
      <c r="AA6" s="83" t="s">
        <v>40</v>
      </c>
      <c r="AB6" s="83" t="s">
        <v>40</v>
      </c>
      <c r="AC6" s="83" t="s">
        <v>40</v>
      </c>
      <c r="AD6" s="83" t="s">
        <v>40</v>
      </c>
      <c r="AE6" s="83" t="s">
        <v>40</v>
      </c>
      <c r="AF6" s="83" t="s">
        <v>40</v>
      </c>
    </row>
    <row r="7" spans="1:32" x14ac:dyDescent="0.15">
      <c r="A7" s="82" t="s">
        <v>39</v>
      </c>
      <c r="B7" s="83">
        <v>26999595</v>
      </c>
      <c r="C7" s="83">
        <v>899852941</v>
      </c>
      <c r="D7" s="83">
        <v>118156202</v>
      </c>
      <c r="E7" s="83">
        <v>40659140</v>
      </c>
      <c r="F7" s="83">
        <v>1386000</v>
      </c>
      <c r="G7" s="83">
        <v>8428540</v>
      </c>
      <c r="H7" s="83">
        <v>891893335</v>
      </c>
      <c r="I7" s="83" t="s">
        <v>40</v>
      </c>
      <c r="J7" s="83">
        <v>1987375753</v>
      </c>
      <c r="L7" s="82" t="s">
        <v>39</v>
      </c>
      <c r="M7" s="83">
        <v>26999595</v>
      </c>
      <c r="N7" s="83">
        <v>899852941</v>
      </c>
      <c r="O7" s="83">
        <v>118156202</v>
      </c>
      <c r="P7" s="83">
        <v>40659140</v>
      </c>
      <c r="Q7" s="83">
        <v>1386000</v>
      </c>
      <c r="R7" s="83">
        <v>8428540</v>
      </c>
      <c r="S7" s="83">
        <v>891893335</v>
      </c>
      <c r="T7" s="83" t="s">
        <v>40</v>
      </c>
      <c r="U7" s="83">
        <v>1987375753</v>
      </c>
      <c r="W7" s="82" t="s">
        <v>39</v>
      </c>
      <c r="X7" s="83" t="s">
        <v>40</v>
      </c>
      <c r="Y7" s="83" t="s">
        <v>40</v>
      </c>
      <c r="Z7" s="83" t="s">
        <v>40</v>
      </c>
      <c r="AA7" s="83" t="s">
        <v>40</v>
      </c>
      <c r="AB7" s="83" t="s">
        <v>40</v>
      </c>
      <c r="AC7" s="83" t="s">
        <v>40</v>
      </c>
      <c r="AD7" s="83" t="s">
        <v>40</v>
      </c>
      <c r="AE7" s="83" t="s">
        <v>40</v>
      </c>
      <c r="AF7" s="83" t="s">
        <v>40</v>
      </c>
    </row>
    <row r="8" spans="1:32" x14ac:dyDescent="0.15">
      <c r="A8" s="82" t="s">
        <v>41</v>
      </c>
      <c r="B8" s="83" t="s">
        <v>40</v>
      </c>
      <c r="C8" s="83" t="s">
        <v>40</v>
      </c>
      <c r="D8" s="83" t="s">
        <v>40</v>
      </c>
      <c r="E8" s="83" t="s">
        <v>40</v>
      </c>
      <c r="F8" s="83" t="s">
        <v>40</v>
      </c>
      <c r="G8" s="83" t="s">
        <v>40</v>
      </c>
      <c r="H8" s="83" t="s">
        <v>40</v>
      </c>
      <c r="I8" s="83" t="s">
        <v>40</v>
      </c>
      <c r="J8" s="83" t="s">
        <v>40</v>
      </c>
      <c r="L8" s="82" t="s">
        <v>41</v>
      </c>
      <c r="M8" s="83" t="s">
        <v>40</v>
      </c>
      <c r="N8" s="83" t="s">
        <v>40</v>
      </c>
      <c r="O8" s="83" t="s">
        <v>40</v>
      </c>
      <c r="P8" s="83" t="s">
        <v>40</v>
      </c>
      <c r="Q8" s="83" t="s">
        <v>40</v>
      </c>
      <c r="R8" s="83" t="s">
        <v>40</v>
      </c>
      <c r="S8" s="83" t="s">
        <v>40</v>
      </c>
      <c r="T8" s="83" t="s">
        <v>40</v>
      </c>
      <c r="U8" s="83" t="s">
        <v>40</v>
      </c>
      <c r="W8" s="82" t="s">
        <v>41</v>
      </c>
      <c r="X8" s="83" t="s">
        <v>40</v>
      </c>
      <c r="Y8" s="83" t="s">
        <v>40</v>
      </c>
      <c r="Z8" s="83" t="s">
        <v>40</v>
      </c>
      <c r="AA8" s="83" t="s">
        <v>40</v>
      </c>
      <c r="AB8" s="83" t="s">
        <v>40</v>
      </c>
      <c r="AC8" s="83" t="s">
        <v>40</v>
      </c>
      <c r="AD8" s="83" t="s">
        <v>40</v>
      </c>
      <c r="AE8" s="83" t="s">
        <v>40</v>
      </c>
      <c r="AF8" s="83" t="s">
        <v>40</v>
      </c>
    </row>
    <row r="9" spans="1:32" x14ac:dyDescent="0.15">
      <c r="A9" s="82" t="s">
        <v>42</v>
      </c>
      <c r="B9" s="83">
        <v>42836150</v>
      </c>
      <c r="C9" s="83">
        <v>2822757559</v>
      </c>
      <c r="D9" s="83">
        <v>1478536246</v>
      </c>
      <c r="E9" s="83">
        <v>6</v>
      </c>
      <c r="F9" s="83">
        <v>5836613</v>
      </c>
      <c r="G9" s="83">
        <v>1058268</v>
      </c>
      <c r="H9" s="83">
        <v>330100461</v>
      </c>
      <c r="I9" s="83">
        <v>4327454</v>
      </c>
      <c r="J9" s="83">
        <v>4685452757</v>
      </c>
      <c r="L9" s="82" t="s">
        <v>42</v>
      </c>
      <c r="M9" s="83">
        <v>42836150</v>
      </c>
      <c r="N9" s="83">
        <v>2822757559</v>
      </c>
      <c r="O9" s="83">
        <v>1478536246</v>
      </c>
      <c r="P9" s="83">
        <v>6</v>
      </c>
      <c r="Q9" s="83">
        <v>5836613</v>
      </c>
      <c r="R9" s="83">
        <v>1058268</v>
      </c>
      <c r="S9" s="83">
        <v>330100461</v>
      </c>
      <c r="T9" s="83">
        <v>4327454</v>
      </c>
      <c r="U9" s="83">
        <v>4685452757</v>
      </c>
      <c r="W9" s="82" t="s">
        <v>42</v>
      </c>
      <c r="X9" s="83" t="s">
        <v>40</v>
      </c>
      <c r="Y9" s="83" t="s">
        <v>40</v>
      </c>
      <c r="Z9" s="83" t="s">
        <v>40</v>
      </c>
      <c r="AA9" s="83" t="s">
        <v>40</v>
      </c>
      <c r="AB9" s="83" t="s">
        <v>40</v>
      </c>
      <c r="AC9" s="83" t="s">
        <v>40</v>
      </c>
      <c r="AD9" s="83" t="s">
        <v>40</v>
      </c>
      <c r="AE9" s="83" t="s">
        <v>40</v>
      </c>
      <c r="AF9" s="83" t="s">
        <v>40</v>
      </c>
    </row>
    <row r="10" spans="1:32" x14ac:dyDescent="0.15">
      <c r="A10" s="82" t="s">
        <v>43</v>
      </c>
      <c r="B10" s="83" t="s">
        <v>40</v>
      </c>
      <c r="C10" s="83">
        <v>4274507</v>
      </c>
      <c r="D10" s="83" t="s">
        <v>40</v>
      </c>
      <c r="E10" s="83">
        <v>2507019</v>
      </c>
      <c r="F10" s="83" t="s">
        <v>40</v>
      </c>
      <c r="G10" s="83">
        <v>3137994</v>
      </c>
      <c r="H10" s="83">
        <v>356044</v>
      </c>
      <c r="I10" s="83" t="s">
        <v>40</v>
      </c>
      <c r="J10" s="83">
        <v>10275564</v>
      </c>
      <c r="L10" s="82" t="s">
        <v>43</v>
      </c>
      <c r="M10" s="83" t="s">
        <v>40</v>
      </c>
      <c r="N10" s="83">
        <v>4274507</v>
      </c>
      <c r="O10" s="83" t="s">
        <v>40</v>
      </c>
      <c r="P10" s="83">
        <v>2507019</v>
      </c>
      <c r="Q10" s="83" t="s">
        <v>40</v>
      </c>
      <c r="R10" s="83">
        <v>3137994</v>
      </c>
      <c r="S10" s="83">
        <v>356044</v>
      </c>
      <c r="T10" s="83" t="s">
        <v>40</v>
      </c>
      <c r="U10" s="83">
        <v>10275564</v>
      </c>
      <c r="W10" s="82" t="s">
        <v>43</v>
      </c>
      <c r="X10" s="83" t="s">
        <v>40</v>
      </c>
      <c r="Y10" s="83" t="s">
        <v>40</v>
      </c>
      <c r="Z10" s="83" t="s">
        <v>40</v>
      </c>
      <c r="AA10" s="83" t="s">
        <v>40</v>
      </c>
      <c r="AB10" s="83" t="s">
        <v>40</v>
      </c>
      <c r="AC10" s="83" t="s">
        <v>40</v>
      </c>
      <c r="AD10" s="83" t="s">
        <v>40</v>
      </c>
      <c r="AE10" s="83" t="s">
        <v>40</v>
      </c>
      <c r="AF10" s="83" t="s">
        <v>40</v>
      </c>
    </row>
    <row r="11" spans="1:32" x14ac:dyDescent="0.15">
      <c r="A11" s="82" t="s">
        <v>44</v>
      </c>
      <c r="B11" s="83">
        <v>5468421</v>
      </c>
      <c r="C11" s="83">
        <v>27337363</v>
      </c>
      <c r="D11" s="83">
        <v>2895026</v>
      </c>
      <c r="E11" s="83" t="s">
        <v>40</v>
      </c>
      <c r="F11" s="83" t="s">
        <v>40</v>
      </c>
      <c r="G11" s="83">
        <v>18693126</v>
      </c>
      <c r="H11" s="83">
        <v>97359711</v>
      </c>
      <c r="I11" s="83">
        <v>24498048</v>
      </c>
      <c r="J11" s="83">
        <v>176251695</v>
      </c>
      <c r="L11" s="82" t="s">
        <v>44</v>
      </c>
      <c r="M11" s="83">
        <v>5468421</v>
      </c>
      <c r="N11" s="83">
        <v>27337363</v>
      </c>
      <c r="O11" s="83">
        <v>2895026</v>
      </c>
      <c r="P11" s="83" t="s">
        <v>40</v>
      </c>
      <c r="Q11" s="83" t="s">
        <v>40</v>
      </c>
      <c r="R11" s="83">
        <v>18693126</v>
      </c>
      <c r="S11" s="83">
        <v>97359711</v>
      </c>
      <c r="T11" s="83">
        <v>24498048</v>
      </c>
      <c r="U11" s="83">
        <v>176251695</v>
      </c>
      <c r="W11" s="82" t="s">
        <v>44</v>
      </c>
      <c r="X11" s="83" t="s">
        <v>40</v>
      </c>
      <c r="Y11" s="83" t="s">
        <v>40</v>
      </c>
      <c r="Z11" s="83" t="s">
        <v>40</v>
      </c>
      <c r="AA11" s="83" t="s">
        <v>40</v>
      </c>
      <c r="AB11" s="83" t="s">
        <v>40</v>
      </c>
      <c r="AC11" s="83" t="s">
        <v>40</v>
      </c>
      <c r="AD11" s="83" t="s">
        <v>40</v>
      </c>
      <c r="AE11" s="83" t="s">
        <v>40</v>
      </c>
      <c r="AF11" s="83" t="s">
        <v>40</v>
      </c>
    </row>
    <row r="12" spans="1:32" x14ac:dyDescent="0.15">
      <c r="A12" s="82" t="s">
        <v>45</v>
      </c>
      <c r="B12" s="83" t="s">
        <v>40</v>
      </c>
      <c r="C12" s="83" t="s">
        <v>40</v>
      </c>
      <c r="D12" s="83" t="s">
        <v>40</v>
      </c>
      <c r="E12" s="83" t="s">
        <v>40</v>
      </c>
      <c r="F12" s="83" t="s">
        <v>40</v>
      </c>
      <c r="G12" s="83" t="s">
        <v>40</v>
      </c>
      <c r="H12" s="83" t="s">
        <v>40</v>
      </c>
      <c r="I12" s="83" t="s">
        <v>40</v>
      </c>
      <c r="J12" s="83" t="s">
        <v>40</v>
      </c>
      <c r="L12" s="82" t="s">
        <v>45</v>
      </c>
      <c r="M12" s="83" t="s">
        <v>40</v>
      </c>
      <c r="N12" s="83" t="s">
        <v>40</v>
      </c>
      <c r="O12" s="83" t="s">
        <v>40</v>
      </c>
      <c r="P12" s="83" t="s">
        <v>40</v>
      </c>
      <c r="Q12" s="83" t="s">
        <v>40</v>
      </c>
      <c r="R12" s="83" t="s">
        <v>40</v>
      </c>
      <c r="S12" s="83" t="s">
        <v>40</v>
      </c>
      <c r="T12" s="83" t="s">
        <v>40</v>
      </c>
      <c r="U12" s="83" t="s">
        <v>40</v>
      </c>
      <c r="W12" s="82" t="s">
        <v>45</v>
      </c>
      <c r="X12" s="83" t="s">
        <v>40</v>
      </c>
      <c r="Y12" s="83" t="s">
        <v>40</v>
      </c>
      <c r="Z12" s="83" t="s">
        <v>40</v>
      </c>
      <c r="AA12" s="83" t="s">
        <v>40</v>
      </c>
      <c r="AB12" s="83" t="s">
        <v>40</v>
      </c>
      <c r="AC12" s="83" t="s">
        <v>40</v>
      </c>
      <c r="AD12" s="83" t="s">
        <v>40</v>
      </c>
      <c r="AE12" s="83" t="s">
        <v>40</v>
      </c>
      <c r="AF12" s="83" t="s">
        <v>40</v>
      </c>
    </row>
    <row r="13" spans="1:32" x14ac:dyDescent="0.15">
      <c r="A13" s="82" t="s">
        <v>46</v>
      </c>
      <c r="B13" s="83" t="s">
        <v>40</v>
      </c>
      <c r="C13" s="83" t="s">
        <v>40</v>
      </c>
      <c r="D13" s="83" t="s">
        <v>40</v>
      </c>
      <c r="E13" s="83" t="s">
        <v>40</v>
      </c>
      <c r="F13" s="83" t="s">
        <v>40</v>
      </c>
      <c r="G13" s="83" t="s">
        <v>40</v>
      </c>
      <c r="H13" s="83" t="s">
        <v>40</v>
      </c>
      <c r="I13" s="83" t="s">
        <v>40</v>
      </c>
      <c r="J13" s="83" t="s">
        <v>40</v>
      </c>
      <c r="L13" s="82" t="s">
        <v>46</v>
      </c>
      <c r="M13" s="83" t="s">
        <v>40</v>
      </c>
      <c r="N13" s="83" t="s">
        <v>40</v>
      </c>
      <c r="O13" s="83" t="s">
        <v>40</v>
      </c>
      <c r="P13" s="83" t="s">
        <v>40</v>
      </c>
      <c r="Q13" s="83" t="s">
        <v>40</v>
      </c>
      <c r="R13" s="83" t="s">
        <v>40</v>
      </c>
      <c r="S13" s="83" t="s">
        <v>40</v>
      </c>
      <c r="T13" s="83" t="s">
        <v>40</v>
      </c>
      <c r="U13" s="83" t="s">
        <v>40</v>
      </c>
      <c r="W13" s="82" t="s">
        <v>46</v>
      </c>
      <c r="X13" s="83" t="s">
        <v>40</v>
      </c>
      <c r="Y13" s="83" t="s">
        <v>40</v>
      </c>
      <c r="Z13" s="83" t="s">
        <v>40</v>
      </c>
      <c r="AA13" s="83" t="s">
        <v>40</v>
      </c>
      <c r="AB13" s="83" t="s">
        <v>40</v>
      </c>
      <c r="AC13" s="83" t="s">
        <v>40</v>
      </c>
      <c r="AD13" s="83" t="s">
        <v>40</v>
      </c>
      <c r="AE13" s="83" t="s">
        <v>40</v>
      </c>
      <c r="AF13" s="83" t="s">
        <v>40</v>
      </c>
    </row>
    <row r="14" spans="1:32" x14ac:dyDescent="0.15">
      <c r="A14" s="82" t="s">
        <v>47</v>
      </c>
      <c r="B14" s="83" t="s">
        <v>40</v>
      </c>
      <c r="C14" s="83" t="s">
        <v>40</v>
      </c>
      <c r="D14" s="83" t="s">
        <v>40</v>
      </c>
      <c r="E14" s="83" t="s">
        <v>40</v>
      </c>
      <c r="F14" s="83" t="s">
        <v>40</v>
      </c>
      <c r="G14" s="83" t="s">
        <v>40</v>
      </c>
      <c r="H14" s="83" t="s">
        <v>40</v>
      </c>
      <c r="I14" s="83" t="s">
        <v>40</v>
      </c>
      <c r="J14" s="83" t="s">
        <v>40</v>
      </c>
      <c r="L14" s="82" t="s">
        <v>47</v>
      </c>
      <c r="M14" s="83" t="s">
        <v>40</v>
      </c>
      <c r="N14" s="83" t="s">
        <v>40</v>
      </c>
      <c r="O14" s="83" t="s">
        <v>40</v>
      </c>
      <c r="P14" s="83" t="s">
        <v>40</v>
      </c>
      <c r="Q14" s="83" t="s">
        <v>40</v>
      </c>
      <c r="R14" s="83" t="s">
        <v>40</v>
      </c>
      <c r="S14" s="83" t="s">
        <v>40</v>
      </c>
      <c r="T14" s="83" t="s">
        <v>40</v>
      </c>
      <c r="U14" s="83" t="s">
        <v>40</v>
      </c>
      <c r="W14" s="82" t="s">
        <v>47</v>
      </c>
      <c r="X14" s="83" t="s">
        <v>40</v>
      </c>
      <c r="Y14" s="83" t="s">
        <v>40</v>
      </c>
      <c r="Z14" s="83" t="s">
        <v>40</v>
      </c>
      <c r="AA14" s="83" t="s">
        <v>40</v>
      </c>
      <c r="AB14" s="83" t="s">
        <v>40</v>
      </c>
      <c r="AC14" s="83" t="s">
        <v>40</v>
      </c>
      <c r="AD14" s="83" t="s">
        <v>40</v>
      </c>
      <c r="AE14" s="83" t="s">
        <v>40</v>
      </c>
      <c r="AF14" s="83" t="s">
        <v>40</v>
      </c>
    </row>
    <row r="15" spans="1:32" x14ac:dyDescent="0.15">
      <c r="A15" s="82" t="s">
        <v>48</v>
      </c>
      <c r="B15" s="83">
        <v>684915</v>
      </c>
      <c r="C15" s="83">
        <v>2784672</v>
      </c>
      <c r="D15" s="83" t="s">
        <v>40</v>
      </c>
      <c r="E15" s="83" t="s">
        <v>40</v>
      </c>
      <c r="F15" s="83" t="s">
        <v>40</v>
      </c>
      <c r="G15" s="83" t="s">
        <v>40</v>
      </c>
      <c r="H15" s="83">
        <v>1836864</v>
      </c>
      <c r="I15" s="83" t="s">
        <v>40</v>
      </c>
      <c r="J15" s="83">
        <v>5306451</v>
      </c>
      <c r="L15" s="82" t="s">
        <v>48</v>
      </c>
      <c r="M15" s="83">
        <v>684915</v>
      </c>
      <c r="N15" s="83">
        <v>2784672</v>
      </c>
      <c r="O15" s="83" t="s">
        <v>40</v>
      </c>
      <c r="P15" s="83" t="s">
        <v>40</v>
      </c>
      <c r="Q15" s="83" t="s">
        <v>40</v>
      </c>
      <c r="R15" s="83" t="s">
        <v>40</v>
      </c>
      <c r="S15" s="83">
        <v>1836864</v>
      </c>
      <c r="T15" s="83" t="s">
        <v>40</v>
      </c>
      <c r="U15" s="83">
        <v>5306451</v>
      </c>
      <c r="W15" s="82" t="s">
        <v>48</v>
      </c>
      <c r="X15" s="83" t="s">
        <v>40</v>
      </c>
      <c r="Y15" s="83" t="s">
        <v>40</v>
      </c>
      <c r="Z15" s="83" t="s">
        <v>40</v>
      </c>
      <c r="AA15" s="83" t="s">
        <v>40</v>
      </c>
      <c r="AB15" s="83" t="s">
        <v>40</v>
      </c>
      <c r="AC15" s="83" t="s">
        <v>40</v>
      </c>
      <c r="AD15" s="83" t="s">
        <v>40</v>
      </c>
      <c r="AE15" s="83" t="s">
        <v>40</v>
      </c>
      <c r="AF15" s="83" t="s">
        <v>40</v>
      </c>
    </row>
    <row r="16" spans="1:32" x14ac:dyDescent="0.15">
      <c r="A16" s="82" t="s">
        <v>49</v>
      </c>
      <c r="B16" s="83" t="s">
        <v>40</v>
      </c>
      <c r="C16" s="83">
        <v>80255880</v>
      </c>
      <c r="D16" s="83" t="s">
        <v>40</v>
      </c>
      <c r="E16" s="83" t="s">
        <v>40</v>
      </c>
      <c r="F16" s="83" t="s">
        <v>40</v>
      </c>
      <c r="G16" s="83" t="s">
        <v>40</v>
      </c>
      <c r="H16" s="83" t="s">
        <v>40</v>
      </c>
      <c r="I16" s="83" t="s">
        <v>40</v>
      </c>
      <c r="J16" s="83">
        <v>80255880</v>
      </c>
      <c r="L16" s="82" t="s">
        <v>49</v>
      </c>
      <c r="M16" s="83" t="s">
        <v>40</v>
      </c>
      <c r="N16" s="83">
        <v>80255880</v>
      </c>
      <c r="O16" s="83" t="s">
        <v>40</v>
      </c>
      <c r="P16" s="83" t="s">
        <v>40</v>
      </c>
      <c r="Q16" s="83" t="s">
        <v>40</v>
      </c>
      <c r="R16" s="83" t="s">
        <v>40</v>
      </c>
      <c r="S16" s="83" t="s">
        <v>40</v>
      </c>
      <c r="T16" s="83" t="s">
        <v>40</v>
      </c>
      <c r="U16" s="83">
        <v>80255880</v>
      </c>
      <c r="W16" s="82" t="s">
        <v>49</v>
      </c>
      <c r="X16" s="83" t="s">
        <v>40</v>
      </c>
      <c r="Y16" s="83" t="s">
        <v>40</v>
      </c>
      <c r="Z16" s="83" t="s">
        <v>40</v>
      </c>
      <c r="AA16" s="83" t="s">
        <v>40</v>
      </c>
      <c r="AB16" s="83" t="s">
        <v>40</v>
      </c>
      <c r="AC16" s="83" t="s">
        <v>40</v>
      </c>
      <c r="AD16" s="83" t="s">
        <v>40</v>
      </c>
      <c r="AE16" s="83" t="s">
        <v>40</v>
      </c>
      <c r="AF16" s="83" t="s">
        <v>40</v>
      </c>
    </row>
    <row r="17" spans="1:32" x14ac:dyDescent="0.15">
      <c r="A17" s="82" t="s">
        <v>50</v>
      </c>
      <c r="B17" s="83">
        <v>8636811658</v>
      </c>
      <c r="C17" s="83">
        <v>13035401</v>
      </c>
      <c r="D17" s="83" t="s">
        <v>40</v>
      </c>
      <c r="E17" s="83">
        <v>8979183444</v>
      </c>
      <c r="F17" s="83" t="s">
        <v>40</v>
      </c>
      <c r="G17" s="83">
        <v>7236000</v>
      </c>
      <c r="H17" s="83">
        <v>146580</v>
      </c>
      <c r="I17" s="83" t="s">
        <v>40</v>
      </c>
      <c r="J17" s="83">
        <v>17636413083</v>
      </c>
      <c r="L17" s="82" t="s">
        <v>50</v>
      </c>
      <c r="M17" s="83">
        <v>8218030409</v>
      </c>
      <c r="N17" s="83">
        <v>13035401</v>
      </c>
      <c r="O17" s="83" t="s">
        <v>40</v>
      </c>
      <c r="P17" s="83">
        <v>436252271</v>
      </c>
      <c r="Q17" s="83" t="s">
        <v>40</v>
      </c>
      <c r="R17" s="83">
        <v>7236000</v>
      </c>
      <c r="S17" s="83">
        <v>146580</v>
      </c>
      <c r="T17" s="83" t="s">
        <v>40</v>
      </c>
      <c r="U17" s="83">
        <v>8674700661</v>
      </c>
      <c r="W17" s="82" t="s">
        <v>50</v>
      </c>
      <c r="X17" s="83">
        <v>418781249</v>
      </c>
      <c r="Y17" s="83" t="s">
        <v>40</v>
      </c>
      <c r="Z17" s="83" t="s">
        <v>40</v>
      </c>
      <c r="AA17" s="83">
        <v>8542931173</v>
      </c>
      <c r="AB17" s="83" t="s">
        <v>40</v>
      </c>
      <c r="AC17" s="83" t="s">
        <v>40</v>
      </c>
      <c r="AD17" s="83" t="s">
        <v>40</v>
      </c>
      <c r="AE17" s="83" t="s">
        <v>40</v>
      </c>
      <c r="AF17" s="83">
        <v>8961712422</v>
      </c>
    </row>
    <row r="18" spans="1:32" x14ac:dyDescent="0.15">
      <c r="A18" s="82" t="s">
        <v>51</v>
      </c>
      <c r="B18" s="83">
        <v>54230040</v>
      </c>
      <c r="C18" s="83" t="s">
        <v>40</v>
      </c>
      <c r="D18" s="83" t="s">
        <v>40</v>
      </c>
      <c r="E18" s="83" t="s">
        <v>40</v>
      </c>
      <c r="F18" s="83" t="s">
        <v>40</v>
      </c>
      <c r="G18" s="83" t="s">
        <v>40</v>
      </c>
      <c r="H18" s="83" t="s">
        <v>40</v>
      </c>
      <c r="I18" s="83" t="s">
        <v>40</v>
      </c>
      <c r="J18" s="83">
        <v>54230040</v>
      </c>
      <c r="L18" s="82" t="s">
        <v>51</v>
      </c>
      <c r="M18" s="83">
        <v>54230040</v>
      </c>
      <c r="N18" s="83" t="s">
        <v>40</v>
      </c>
      <c r="O18" s="83" t="s">
        <v>40</v>
      </c>
      <c r="P18" s="83" t="s">
        <v>40</v>
      </c>
      <c r="Q18" s="83" t="s">
        <v>40</v>
      </c>
      <c r="R18" s="83" t="s">
        <v>40</v>
      </c>
      <c r="S18" s="83" t="s">
        <v>40</v>
      </c>
      <c r="T18" s="83" t="s">
        <v>40</v>
      </c>
      <c r="U18" s="83">
        <v>54230040</v>
      </c>
      <c r="W18" s="82" t="s">
        <v>51</v>
      </c>
      <c r="X18" s="83" t="s">
        <v>40</v>
      </c>
      <c r="Y18" s="83" t="s">
        <v>40</v>
      </c>
      <c r="Z18" s="83" t="s">
        <v>40</v>
      </c>
      <c r="AA18" s="83" t="s">
        <v>40</v>
      </c>
      <c r="AB18" s="83" t="s">
        <v>40</v>
      </c>
      <c r="AC18" s="83" t="s">
        <v>40</v>
      </c>
      <c r="AD18" s="83" t="s">
        <v>40</v>
      </c>
      <c r="AE18" s="83" t="s">
        <v>40</v>
      </c>
      <c r="AF18" s="83" t="s">
        <v>40</v>
      </c>
    </row>
    <row r="19" spans="1:32" x14ac:dyDescent="0.15">
      <c r="A19" s="82" t="s">
        <v>52</v>
      </c>
      <c r="B19" s="83">
        <v>1975678632</v>
      </c>
      <c r="C19" s="83" t="s">
        <v>40</v>
      </c>
      <c r="D19" s="83" t="s">
        <v>40</v>
      </c>
      <c r="E19" s="83" t="s">
        <v>40</v>
      </c>
      <c r="F19" s="83" t="s">
        <v>40</v>
      </c>
      <c r="G19" s="83" t="s">
        <v>40</v>
      </c>
      <c r="H19" s="83" t="s">
        <v>40</v>
      </c>
      <c r="I19" s="83" t="s">
        <v>40</v>
      </c>
      <c r="J19" s="83">
        <v>1975678632</v>
      </c>
      <c r="L19" s="82" t="s">
        <v>52</v>
      </c>
      <c r="M19" s="83">
        <v>1975678632</v>
      </c>
      <c r="N19" s="83" t="s">
        <v>40</v>
      </c>
      <c r="O19" s="83" t="s">
        <v>40</v>
      </c>
      <c r="P19" s="83" t="s">
        <v>40</v>
      </c>
      <c r="Q19" s="83" t="s">
        <v>40</v>
      </c>
      <c r="R19" s="83" t="s">
        <v>40</v>
      </c>
      <c r="S19" s="83" t="s">
        <v>40</v>
      </c>
      <c r="T19" s="83" t="s">
        <v>40</v>
      </c>
      <c r="U19" s="83">
        <v>1975678632</v>
      </c>
      <c r="W19" s="82" t="s">
        <v>52</v>
      </c>
      <c r="X19" s="83" t="s">
        <v>40</v>
      </c>
      <c r="Y19" s="83" t="s">
        <v>40</v>
      </c>
      <c r="Z19" s="83" t="s">
        <v>40</v>
      </c>
      <c r="AA19" s="83" t="s">
        <v>40</v>
      </c>
      <c r="AB19" s="83" t="s">
        <v>40</v>
      </c>
      <c r="AC19" s="83" t="s">
        <v>40</v>
      </c>
      <c r="AD19" s="83" t="s">
        <v>40</v>
      </c>
      <c r="AE19" s="83" t="s">
        <v>40</v>
      </c>
      <c r="AF19" s="83" t="s">
        <v>40</v>
      </c>
    </row>
    <row r="20" spans="1:32" x14ac:dyDescent="0.15">
      <c r="A20" s="82" t="s">
        <v>53</v>
      </c>
      <c r="B20" s="83" t="s">
        <v>40</v>
      </c>
      <c r="C20" s="83" t="s">
        <v>40</v>
      </c>
      <c r="D20" s="83" t="s">
        <v>40</v>
      </c>
      <c r="E20" s="83" t="s">
        <v>40</v>
      </c>
      <c r="F20" s="83" t="s">
        <v>40</v>
      </c>
      <c r="G20" s="83" t="s">
        <v>40</v>
      </c>
      <c r="H20" s="83" t="s">
        <v>40</v>
      </c>
      <c r="I20" s="83" t="s">
        <v>40</v>
      </c>
      <c r="J20" s="83" t="s">
        <v>40</v>
      </c>
      <c r="L20" s="82" t="s">
        <v>53</v>
      </c>
      <c r="M20" s="83" t="s">
        <v>40</v>
      </c>
      <c r="N20" s="83" t="s">
        <v>40</v>
      </c>
      <c r="O20" s="83" t="s">
        <v>40</v>
      </c>
      <c r="P20" s="83" t="s">
        <v>40</v>
      </c>
      <c r="Q20" s="83" t="s">
        <v>40</v>
      </c>
      <c r="R20" s="83" t="s">
        <v>40</v>
      </c>
      <c r="S20" s="83" t="s">
        <v>40</v>
      </c>
      <c r="T20" s="83" t="s">
        <v>40</v>
      </c>
      <c r="U20" s="83" t="s">
        <v>40</v>
      </c>
      <c r="W20" s="82" t="s">
        <v>53</v>
      </c>
      <c r="X20" s="83" t="s">
        <v>40</v>
      </c>
      <c r="Y20" s="83" t="s">
        <v>40</v>
      </c>
      <c r="Z20" s="83" t="s">
        <v>40</v>
      </c>
      <c r="AA20" s="83" t="s">
        <v>40</v>
      </c>
      <c r="AB20" s="83" t="s">
        <v>40</v>
      </c>
      <c r="AC20" s="83" t="s">
        <v>40</v>
      </c>
      <c r="AD20" s="83" t="s">
        <v>40</v>
      </c>
      <c r="AE20" s="83" t="s">
        <v>40</v>
      </c>
      <c r="AF20" s="83" t="s">
        <v>40</v>
      </c>
    </row>
    <row r="21" spans="1:32" x14ac:dyDescent="0.15">
      <c r="A21" s="82" t="s">
        <v>54</v>
      </c>
      <c r="B21" s="83" t="s">
        <v>40</v>
      </c>
      <c r="C21" s="83" t="s">
        <v>40</v>
      </c>
      <c r="D21" s="83" t="s">
        <v>40</v>
      </c>
      <c r="E21" s="83" t="s">
        <v>40</v>
      </c>
      <c r="F21" s="83" t="s">
        <v>40</v>
      </c>
      <c r="G21" s="83" t="s">
        <v>40</v>
      </c>
      <c r="H21" s="83" t="s">
        <v>40</v>
      </c>
      <c r="I21" s="83" t="s">
        <v>40</v>
      </c>
      <c r="J21" s="83" t="s">
        <v>40</v>
      </c>
      <c r="L21" s="82" t="s">
        <v>54</v>
      </c>
      <c r="M21" s="83" t="s">
        <v>40</v>
      </c>
      <c r="N21" s="83" t="s">
        <v>40</v>
      </c>
      <c r="O21" s="83" t="s">
        <v>40</v>
      </c>
      <c r="P21" s="83" t="s">
        <v>40</v>
      </c>
      <c r="Q21" s="83" t="s">
        <v>40</v>
      </c>
      <c r="R21" s="83" t="s">
        <v>40</v>
      </c>
      <c r="S21" s="83" t="s">
        <v>40</v>
      </c>
      <c r="T21" s="83" t="s">
        <v>40</v>
      </c>
      <c r="U21" s="83" t="s">
        <v>40</v>
      </c>
      <c r="W21" s="82" t="s">
        <v>54</v>
      </c>
      <c r="X21" s="83" t="s">
        <v>40</v>
      </c>
      <c r="Y21" s="83" t="s">
        <v>40</v>
      </c>
      <c r="Z21" s="83" t="s">
        <v>40</v>
      </c>
      <c r="AA21" s="83" t="s">
        <v>40</v>
      </c>
      <c r="AB21" s="83" t="s">
        <v>40</v>
      </c>
      <c r="AC21" s="83" t="s">
        <v>40</v>
      </c>
      <c r="AD21" s="83" t="s">
        <v>40</v>
      </c>
      <c r="AE21" s="83" t="s">
        <v>40</v>
      </c>
      <c r="AF21" s="83" t="s">
        <v>40</v>
      </c>
    </row>
    <row r="22" spans="1:32" x14ac:dyDescent="0.15">
      <c r="A22" s="82" t="s">
        <v>55</v>
      </c>
      <c r="B22" s="83" t="s">
        <v>40</v>
      </c>
      <c r="C22" s="83" t="s">
        <v>40</v>
      </c>
      <c r="D22" s="83" t="s">
        <v>40</v>
      </c>
      <c r="E22" s="83" t="s">
        <v>40</v>
      </c>
      <c r="F22" s="83" t="s">
        <v>40</v>
      </c>
      <c r="G22" s="83" t="s">
        <v>40</v>
      </c>
      <c r="H22" s="83" t="s">
        <v>40</v>
      </c>
      <c r="I22" s="83" t="s">
        <v>40</v>
      </c>
      <c r="J22" s="83" t="s">
        <v>40</v>
      </c>
      <c r="L22" s="82" t="s">
        <v>55</v>
      </c>
      <c r="M22" s="83" t="s">
        <v>40</v>
      </c>
      <c r="N22" s="83" t="s">
        <v>40</v>
      </c>
      <c r="O22" s="83" t="s">
        <v>40</v>
      </c>
      <c r="P22" s="83" t="s">
        <v>40</v>
      </c>
      <c r="Q22" s="83" t="s">
        <v>40</v>
      </c>
      <c r="R22" s="83" t="s">
        <v>40</v>
      </c>
      <c r="S22" s="83" t="s">
        <v>40</v>
      </c>
      <c r="T22" s="83" t="s">
        <v>40</v>
      </c>
      <c r="U22" s="83" t="s">
        <v>40</v>
      </c>
      <c r="W22" s="82" t="s">
        <v>55</v>
      </c>
      <c r="X22" s="83" t="s">
        <v>40</v>
      </c>
      <c r="Y22" s="83" t="s">
        <v>40</v>
      </c>
      <c r="Z22" s="83" t="s">
        <v>40</v>
      </c>
      <c r="AA22" s="83" t="s">
        <v>40</v>
      </c>
      <c r="AB22" s="83" t="s">
        <v>40</v>
      </c>
      <c r="AC22" s="83" t="s">
        <v>40</v>
      </c>
      <c r="AD22" s="83" t="s">
        <v>40</v>
      </c>
      <c r="AE22" s="83" t="s">
        <v>40</v>
      </c>
      <c r="AF22" s="83" t="s">
        <v>40</v>
      </c>
    </row>
    <row r="23" spans="1:32" x14ac:dyDescent="0.15">
      <c r="A23" s="82" t="s">
        <v>56</v>
      </c>
      <c r="B23" s="83" t="s">
        <v>40</v>
      </c>
      <c r="C23" s="83" t="s">
        <v>40</v>
      </c>
      <c r="D23" s="83" t="s">
        <v>40</v>
      </c>
      <c r="E23" s="83" t="s">
        <v>40</v>
      </c>
      <c r="F23" s="83" t="s">
        <v>40</v>
      </c>
      <c r="G23" s="83" t="s">
        <v>40</v>
      </c>
      <c r="H23" s="83" t="s">
        <v>40</v>
      </c>
      <c r="I23" s="83" t="s">
        <v>40</v>
      </c>
      <c r="J23" s="83" t="s">
        <v>40</v>
      </c>
      <c r="L23" s="82" t="s">
        <v>56</v>
      </c>
      <c r="M23" s="83" t="s">
        <v>40</v>
      </c>
      <c r="N23" s="83" t="s">
        <v>40</v>
      </c>
      <c r="O23" s="83" t="s">
        <v>40</v>
      </c>
      <c r="P23" s="83" t="s">
        <v>40</v>
      </c>
      <c r="Q23" s="83" t="s">
        <v>40</v>
      </c>
      <c r="R23" s="83" t="s">
        <v>40</v>
      </c>
      <c r="S23" s="83" t="s">
        <v>40</v>
      </c>
      <c r="T23" s="83" t="s">
        <v>40</v>
      </c>
      <c r="U23" s="83" t="s">
        <v>40</v>
      </c>
      <c r="W23" s="82" t="s">
        <v>56</v>
      </c>
      <c r="X23" s="83" t="s">
        <v>40</v>
      </c>
      <c r="Y23" s="83" t="s">
        <v>40</v>
      </c>
      <c r="Z23" s="83" t="s">
        <v>40</v>
      </c>
      <c r="AA23" s="83" t="s">
        <v>40</v>
      </c>
      <c r="AB23" s="83" t="s">
        <v>40</v>
      </c>
      <c r="AC23" s="83" t="s">
        <v>40</v>
      </c>
      <c r="AD23" s="83" t="s">
        <v>40</v>
      </c>
      <c r="AE23" s="83" t="s">
        <v>40</v>
      </c>
      <c r="AF23" s="83" t="s">
        <v>40</v>
      </c>
    </row>
    <row r="24" spans="1:32" x14ac:dyDescent="0.15">
      <c r="A24" s="82" t="s">
        <v>57</v>
      </c>
      <c r="B24" s="83">
        <v>116853524</v>
      </c>
      <c r="C24" s="83">
        <v>10648600</v>
      </c>
      <c r="D24" s="83" t="s">
        <v>40</v>
      </c>
      <c r="E24" s="83" t="s">
        <v>40</v>
      </c>
      <c r="F24" s="83" t="s">
        <v>40</v>
      </c>
      <c r="G24" s="83" t="s">
        <v>40</v>
      </c>
      <c r="H24" s="83" t="s">
        <v>40</v>
      </c>
      <c r="I24" s="83" t="s">
        <v>40</v>
      </c>
      <c r="J24" s="83">
        <v>127502124</v>
      </c>
      <c r="L24" s="82" t="s">
        <v>57</v>
      </c>
      <c r="M24" s="83">
        <v>116853524</v>
      </c>
      <c r="N24" s="83">
        <v>10648600</v>
      </c>
      <c r="O24" s="83" t="s">
        <v>40</v>
      </c>
      <c r="P24" s="83" t="s">
        <v>40</v>
      </c>
      <c r="Q24" s="83" t="s">
        <v>40</v>
      </c>
      <c r="R24" s="83" t="s">
        <v>40</v>
      </c>
      <c r="S24" s="83" t="s">
        <v>40</v>
      </c>
      <c r="T24" s="83" t="s">
        <v>40</v>
      </c>
      <c r="U24" s="83">
        <v>127502124</v>
      </c>
      <c r="W24" s="82" t="s">
        <v>57</v>
      </c>
      <c r="X24" s="83" t="s">
        <v>40</v>
      </c>
      <c r="Y24" s="83" t="s">
        <v>40</v>
      </c>
      <c r="Z24" s="83" t="s">
        <v>40</v>
      </c>
      <c r="AA24" s="83" t="s">
        <v>40</v>
      </c>
      <c r="AB24" s="83" t="s">
        <v>40</v>
      </c>
      <c r="AC24" s="83" t="s">
        <v>40</v>
      </c>
      <c r="AD24" s="83" t="s">
        <v>40</v>
      </c>
      <c r="AE24" s="83" t="s">
        <v>40</v>
      </c>
      <c r="AF24" s="83" t="s">
        <v>40</v>
      </c>
    </row>
    <row r="25" spans="1:32" x14ac:dyDescent="0.15">
      <c r="A25" s="82" t="s">
        <v>58</v>
      </c>
      <c r="B25" s="83" t="s">
        <v>40</v>
      </c>
      <c r="C25" s="83" t="s">
        <v>40</v>
      </c>
      <c r="D25" s="83" t="s">
        <v>40</v>
      </c>
      <c r="E25" s="83" t="s">
        <v>40</v>
      </c>
      <c r="F25" s="83" t="s">
        <v>40</v>
      </c>
      <c r="G25" s="83" t="s">
        <v>40</v>
      </c>
      <c r="H25" s="83" t="s">
        <v>40</v>
      </c>
      <c r="I25" s="83" t="s">
        <v>40</v>
      </c>
      <c r="J25" s="83" t="s">
        <v>40</v>
      </c>
      <c r="L25" s="82" t="s">
        <v>58</v>
      </c>
      <c r="M25" s="83" t="s">
        <v>40</v>
      </c>
      <c r="N25" s="83" t="s">
        <v>40</v>
      </c>
      <c r="O25" s="83" t="s">
        <v>40</v>
      </c>
      <c r="P25" s="83" t="s">
        <v>40</v>
      </c>
      <c r="Q25" s="83" t="s">
        <v>40</v>
      </c>
      <c r="R25" s="83" t="s">
        <v>40</v>
      </c>
      <c r="S25" s="83" t="s">
        <v>40</v>
      </c>
      <c r="T25" s="83" t="s">
        <v>40</v>
      </c>
      <c r="U25" s="83" t="s">
        <v>40</v>
      </c>
      <c r="W25" s="82" t="s">
        <v>58</v>
      </c>
      <c r="X25" s="83" t="s">
        <v>40</v>
      </c>
      <c r="Y25" s="83" t="s">
        <v>40</v>
      </c>
      <c r="Z25" s="83" t="s">
        <v>40</v>
      </c>
      <c r="AA25" s="83" t="s">
        <v>40</v>
      </c>
      <c r="AB25" s="83" t="s">
        <v>40</v>
      </c>
      <c r="AC25" s="83" t="s">
        <v>40</v>
      </c>
      <c r="AD25" s="83" t="s">
        <v>40</v>
      </c>
      <c r="AE25" s="83" t="s">
        <v>40</v>
      </c>
      <c r="AF25" s="83" t="s">
        <v>40</v>
      </c>
    </row>
    <row r="26" spans="1:32" x14ac:dyDescent="0.15">
      <c r="A26" s="82" t="s">
        <v>59</v>
      </c>
      <c r="B26" s="83" t="s">
        <v>40</v>
      </c>
      <c r="C26" s="83" t="s">
        <v>40</v>
      </c>
      <c r="D26" s="83" t="s">
        <v>40</v>
      </c>
      <c r="E26" s="83" t="s">
        <v>40</v>
      </c>
      <c r="F26" s="83" t="s">
        <v>40</v>
      </c>
      <c r="G26" s="83" t="s">
        <v>40</v>
      </c>
      <c r="H26" s="83" t="s">
        <v>40</v>
      </c>
      <c r="I26" s="83" t="s">
        <v>40</v>
      </c>
      <c r="J26" s="83" t="s">
        <v>40</v>
      </c>
      <c r="L26" s="82" t="s">
        <v>59</v>
      </c>
      <c r="M26" s="83" t="s">
        <v>40</v>
      </c>
      <c r="N26" s="83" t="s">
        <v>40</v>
      </c>
      <c r="O26" s="83" t="s">
        <v>40</v>
      </c>
      <c r="P26" s="83" t="s">
        <v>40</v>
      </c>
      <c r="Q26" s="83" t="s">
        <v>40</v>
      </c>
      <c r="R26" s="83" t="s">
        <v>40</v>
      </c>
      <c r="S26" s="83" t="s">
        <v>40</v>
      </c>
      <c r="T26" s="83" t="s">
        <v>40</v>
      </c>
      <c r="U26" s="83" t="s">
        <v>40</v>
      </c>
      <c r="W26" s="82" t="s">
        <v>59</v>
      </c>
      <c r="X26" s="83" t="s">
        <v>40</v>
      </c>
      <c r="Y26" s="83" t="s">
        <v>40</v>
      </c>
      <c r="Z26" s="83" t="s">
        <v>40</v>
      </c>
      <c r="AA26" s="83" t="s">
        <v>40</v>
      </c>
      <c r="AB26" s="83" t="s">
        <v>40</v>
      </c>
      <c r="AC26" s="83" t="s">
        <v>40</v>
      </c>
      <c r="AD26" s="83" t="s">
        <v>40</v>
      </c>
      <c r="AE26" s="83" t="s">
        <v>40</v>
      </c>
      <c r="AF26" s="83" t="s">
        <v>40</v>
      </c>
    </row>
    <row r="27" spans="1:32" x14ac:dyDescent="0.15">
      <c r="A27" s="82" t="s">
        <v>60</v>
      </c>
      <c r="B27" s="83" t="s">
        <v>40</v>
      </c>
      <c r="C27" s="83" t="s">
        <v>40</v>
      </c>
      <c r="D27" s="83" t="s">
        <v>40</v>
      </c>
      <c r="E27" s="83">
        <v>78456238</v>
      </c>
      <c r="F27" s="83" t="s">
        <v>40</v>
      </c>
      <c r="G27" s="83" t="s">
        <v>40</v>
      </c>
      <c r="H27" s="83" t="s">
        <v>40</v>
      </c>
      <c r="I27" s="83" t="s">
        <v>40</v>
      </c>
      <c r="J27" s="83">
        <v>78456238</v>
      </c>
      <c r="L27" s="82" t="s">
        <v>60</v>
      </c>
      <c r="M27" s="83" t="s">
        <v>40</v>
      </c>
      <c r="N27" s="83" t="s">
        <v>40</v>
      </c>
      <c r="O27" s="83" t="s">
        <v>40</v>
      </c>
      <c r="P27" s="83">
        <v>10018738</v>
      </c>
      <c r="Q27" s="83" t="s">
        <v>40</v>
      </c>
      <c r="R27" s="83" t="s">
        <v>40</v>
      </c>
      <c r="S27" s="83" t="s">
        <v>40</v>
      </c>
      <c r="T27" s="83" t="s">
        <v>40</v>
      </c>
      <c r="U27" s="83">
        <v>10018738</v>
      </c>
      <c r="W27" s="82" t="s">
        <v>60</v>
      </c>
      <c r="X27" s="83" t="s">
        <v>40</v>
      </c>
      <c r="Y27" s="83" t="s">
        <v>40</v>
      </c>
      <c r="Z27" s="83" t="s">
        <v>40</v>
      </c>
      <c r="AA27" s="83">
        <v>68437500</v>
      </c>
      <c r="AB27" s="83" t="s">
        <v>40</v>
      </c>
      <c r="AC27" s="83" t="s">
        <v>40</v>
      </c>
      <c r="AD27" s="83" t="s">
        <v>40</v>
      </c>
      <c r="AE27" s="83" t="s">
        <v>40</v>
      </c>
      <c r="AF27" s="83">
        <v>68437500</v>
      </c>
    </row>
    <row r="28" spans="1:32" x14ac:dyDescent="0.15">
      <c r="A28" s="82" t="s">
        <v>61</v>
      </c>
      <c r="B28" s="83" t="s">
        <v>40</v>
      </c>
      <c r="C28" s="83" t="s">
        <v>40</v>
      </c>
      <c r="D28" s="83" t="s">
        <v>40</v>
      </c>
      <c r="E28" s="83" t="s">
        <v>40</v>
      </c>
      <c r="F28" s="83" t="s">
        <v>40</v>
      </c>
      <c r="G28" s="83" t="s">
        <v>40</v>
      </c>
      <c r="H28" s="83" t="s">
        <v>40</v>
      </c>
      <c r="I28" s="83" t="s">
        <v>40</v>
      </c>
      <c r="J28" s="83" t="s">
        <v>40</v>
      </c>
      <c r="L28" s="82" t="s">
        <v>61</v>
      </c>
      <c r="M28" s="83" t="s">
        <v>40</v>
      </c>
      <c r="N28" s="83" t="s">
        <v>40</v>
      </c>
      <c r="O28" s="83" t="s">
        <v>40</v>
      </c>
      <c r="P28" s="83" t="s">
        <v>40</v>
      </c>
      <c r="Q28" s="83" t="s">
        <v>40</v>
      </c>
      <c r="R28" s="83" t="s">
        <v>40</v>
      </c>
      <c r="S28" s="83" t="s">
        <v>40</v>
      </c>
      <c r="T28" s="83" t="s">
        <v>40</v>
      </c>
      <c r="U28" s="83" t="s">
        <v>40</v>
      </c>
      <c r="W28" s="82" t="s">
        <v>61</v>
      </c>
      <c r="X28" s="83" t="s">
        <v>40</v>
      </c>
      <c r="Y28" s="83" t="s">
        <v>40</v>
      </c>
      <c r="Z28" s="83" t="s">
        <v>40</v>
      </c>
      <c r="AA28" s="83" t="s">
        <v>40</v>
      </c>
      <c r="AB28" s="83" t="s">
        <v>40</v>
      </c>
      <c r="AC28" s="83" t="s">
        <v>40</v>
      </c>
      <c r="AD28" s="83" t="s">
        <v>40</v>
      </c>
      <c r="AE28" s="83" t="s">
        <v>40</v>
      </c>
      <c r="AF28" s="83" t="s">
        <v>40</v>
      </c>
    </row>
    <row r="29" spans="1:32" x14ac:dyDescent="0.15">
      <c r="A29" s="82" t="s">
        <v>62</v>
      </c>
      <c r="B29" s="83" t="s">
        <v>40</v>
      </c>
      <c r="C29" s="83" t="s">
        <v>40</v>
      </c>
      <c r="D29" s="83" t="s">
        <v>40</v>
      </c>
      <c r="E29" s="83" t="s">
        <v>40</v>
      </c>
      <c r="F29" s="83" t="s">
        <v>40</v>
      </c>
      <c r="G29" s="83" t="s">
        <v>40</v>
      </c>
      <c r="H29" s="83" t="s">
        <v>40</v>
      </c>
      <c r="I29" s="83" t="s">
        <v>40</v>
      </c>
      <c r="J29" s="83" t="s">
        <v>40</v>
      </c>
      <c r="L29" s="82" t="s">
        <v>62</v>
      </c>
      <c r="M29" s="83" t="s">
        <v>40</v>
      </c>
      <c r="N29" s="83" t="s">
        <v>40</v>
      </c>
      <c r="O29" s="83" t="s">
        <v>40</v>
      </c>
      <c r="P29" s="83" t="s">
        <v>40</v>
      </c>
      <c r="Q29" s="83" t="s">
        <v>40</v>
      </c>
      <c r="R29" s="83" t="s">
        <v>40</v>
      </c>
      <c r="S29" s="83" t="s">
        <v>40</v>
      </c>
      <c r="T29" s="83" t="s">
        <v>40</v>
      </c>
      <c r="U29" s="83" t="s">
        <v>40</v>
      </c>
      <c r="W29" s="82" t="s">
        <v>62</v>
      </c>
      <c r="X29" s="83" t="s">
        <v>40</v>
      </c>
      <c r="Y29" s="83" t="s">
        <v>40</v>
      </c>
      <c r="Z29" s="83" t="s">
        <v>40</v>
      </c>
      <c r="AA29" s="83" t="s">
        <v>40</v>
      </c>
      <c r="AB29" s="83" t="s">
        <v>40</v>
      </c>
      <c r="AC29" s="83" t="s">
        <v>40</v>
      </c>
      <c r="AD29" s="83" t="s">
        <v>40</v>
      </c>
      <c r="AE29" s="83" t="s">
        <v>40</v>
      </c>
      <c r="AF29" s="83" t="s">
        <v>40</v>
      </c>
    </row>
    <row r="30" spans="1:32" x14ac:dyDescent="0.15">
      <c r="A30" s="82" t="s">
        <v>63</v>
      </c>
      <c r="B30" s="83" t="s">
        <v>40</v>
      </c>
      <c r="C30" s="83" t="s">
        <v>40</v>
      </c>
      <c r="D30" s="83" t="s">
        <v>40</v>
      </c>
      <c r="E30" s="83" t="s">
        <v>40</v>
      </c>
      <c r="F30" s="83" t="s">
        <v>40</v>
      </c>
      <c r="G30" s="83" t="s">
        <v>40</v>
      </c>
      <c r="H30" s="83" t="s">
        <v>40</v>
      </c>
      <c r="I30" s="83" t="s">
        <v>40</v>
      </c>
      <c r="J30" s="83" t="s">
        <v>40</v>
      </c>
      <c r="L30" s="82" t="s">
        <v>63</v>
      </c>
      <c r="M30" s="83" t="s">
        <v>40</v>
      </c>
      <c r="N30" s="83" t="s">
        <v>40</v>
      </c>
      <c r="O30" s="83" t="s">
        <v>40</v>
      </c>
      <c r="P30" s="83" t="s">
        <v>40</v>
      </c>
      <c r="Q30" s="83" t="s">
        <v>40</v>
      </c>
      <c r="R30" s="83" t="s">
        <v>40</v>
      </c>
      <c r="S30" s="83" t="s">
        <v>40</v>
      </c>
      <c r="T30" s="83" t="s">
        <v>40</v>
      </c>
      <c r="U30" s="83" t="s">
        <v>40</v>
      </c>
      <c r="W30" s="82" t="s">
        <v>63</v>
      </c>
      <c r="X30" s="83" t="s">
        <v>40</v>
      </c>
      <c r="Y30" s="83" t="s">
        <v>40</v>
      </c>
      <c r="Z30" s="83" t="s">
        <v>40</v>
      </c>
      <c r="AA30" s="83" t="s">
        <v>40</v>
      </c>
      <c r="AB30" s="83" t="s">
        <v>40</v>
      </c>
      <c r="AC30" s="83" t="s">
        <v>40</v>
      </c>
      <c r="AD30" s="83" t="s">
        <v>40</v>
      </c>
      <c r="AE30" s="83" t="s">
        <v>40</v>
      </c>
      <c r="AF30" s="83" t="s">
        <v>40</v>
      </c>
    </row>
    <row r="31" spans="1:32" x14ac:dyDescent="0.15">
      <c r="A31" s="82" t="s">
        <v>64</v>
      </c>
      <c r="B31" s="83">
        <v>9249865</v>
      </c>
      <c r="C31" s="83">
        <v>1209600</v>
      </c>
      <c r="D31" s="83" t="s">
        <v>40</v>
      </c>
      <c r="E31" s="83" t="s">
        <v>40</v>
      </c>
      <c r="F31" s="83" t="s">
        <v>40</v>
      </c>
      <c r="G31" s="83" t="s">
        <v>40</v>
      </c>
      <c r="H31" s="83" t="s">
        <v>40</v>
      </c>
      <c r="I31" s="83" t="s">
        <v>40</v>
      </c>
      <c r="J31" s="83">
        <v>10459465</v>
      </c>
      <c r="L31" s="82" t="s">
        <v>64</v>
      </c>
      <c r="M31" s="83">
        <v>9249865</v>
      </c>
      <c r="N31" s="83">
        <v>1209600</v>
      </c>
      <c r="O31" s="83" t="s">
        <v>40</v>
      </c>
      <c r="P31" s="83" t="s">
        <v>40</v>
      </c>
      <c r="Q31" s="83" t="s">
        <v>40</v>
      </c>
      <c r="R31" s="83" t="s">
        <v>40</v>
      </c>
      <c r="S31" s="83" t="s">
        <v>40</v>
      </c>
      <c r="T31" s="83" t="s">
        <v>40</v>
      </c>
      <c r="U31" s="83">
        <v>10459465</v>
      </c>
      <c r="W31" s="82" t="s">
        <v>64</v>
      </c>
      <c r="X31" s="83" t="s">
        <v>40</v>
      </c>
      <c r="Y31" s="83" t="s">
        <v>40</v>
      </c>
      <c r="Z31" s="83" t="s">
        <v>40</v>
      </c>
      <c r="AA31" s="83" t="s">
        <v>40</v>
      </c>
      <c r="AB31" s="83" t="s">
        <v>40</v>
      </c>
      <c r="AC31" s="83" t="s">
        <v>40</v>
      </c>
      <c r="AD31" s="83" t="s">
        <v>40</v>
      </c>
      <c r="AE31" s="83" t="s">
        <v>40</v>
      </c>
      <c r="AF31" s="83" t="s">
        <v>40</v>
      </c>
    </row>
    <row r="32" spans="1:32" x14ac:dyDescent="0.15">
      <c r="A32" s="82" t="s">
        <v>65</v>
      </c>
      <c r="B32" s="83" t="s">
        <v>40</v>
      </c>
      <c r="C32" s="83" t="s">
        <v>40</v>
      </c>
      <c r="D32" s="83" t="s">
        <v>40</v>
      </c>
      <c r="E32" s="83" t="s">
        <v>40</v>
      </c>
      <c r="F32" s="83" t="s">
        <v>40</v>
      </c>
      <c r="G32" s="83" t="s">
        <v>40</v>
      </c>
      <c r="H32" s="83" t="s">
        <v>40</v>
      </c>
      <c r="I32" s="83" t="s">
        <v>40</v>
      </c>
      <c r="J32" s="83" t="s">
        <v>40</v>
      </c>
      <c r="L32" s="82" t="s">
        <v>65</v>
      </c>
      <c r="M32" s="83" t="s">
        <v>40</v>
      </c>
      <c r="N32" s="83" t="s">
        <v>40</v>
      </c>
      <c r="O32" s="83" t="s">
        <v>40</v>
      </c>
      <c r="P32" s="83" t="s">
        <v>40</v>
      </c>
      <c r="Q32" s="83" t="s">
        <v>40</v>
      </c>
      <c r="R32" s="83" t="s">
        <v>40</v>
      </c>
      <c r="S32" s="83" t="s">
        <v>40</v>
      </c>
      <c r="T32" s="83" t="s">
        <v>40</v>
      </c>
      <c r="U32" s="83" t="s">
        <v>40</v>
      </c>
      <c r="W32" s="82" t="s">
        <v>65</v>
      </c>
      <c r="X32" s="83" t="s">
        <v>40</v>
      </c>
      <c r="Y32" s="83" t="s">
        <v>40</v>
      </c>
      <c r="Z32" s="83" t="s">
        <v>40</v>
      </c>
      <c r="AA32" s="83" t="s">
        <v>40</v>
      </c>
      <c r="AB32" s="83" t="s">
        <v>40</v>
      </c>
      <c r="AC32" s="83" t="s">
        <v>40</v>
      </c>
      <c r="AD32" s="83" t="s">
        <v>40</v>
      </c>
      <c r="AE32" s="83" t="s">
        <v>40</v>
      </c>
      <c r="AF32" s="83" t="s">
        <v>40</v>
      </c>
    </row>
    <row r="33" spans="1:32" x14ac:dyDescent="0.15">
      <c r="A33" s="82" t="s">
        <v>66</v>
      </c>
      <c r="B33" s="83" t="s">
        <v>40</v>
      </c>
      <c r="C33" s="83" t="s">
        <v>40</v>
      </c>
      <c r="D33" s="83" t="s">
        <v>40</v>
      </c>
      <c r="E33" s="83" t="s">
        <v>40</v>
      </c>
      <c r="F33" s="83" t="s">
        <v>40</v>
      </c>
      <c r="G33" s="83" t="s">
        <v>40</v>
      </c>
      <c r="H33" s="83" t="s">
        <v>40</v>
      </c>
      <c r="I33" s="83" t="s">
        <v>40</v>
      </c>
      <c r="J33" s="83" t="s">
        <v>40</v>
      </c>
      <c r="L33" s="82" t="s">
        <v>66</v>
      </c>
      <c r="M33" s="83" t="s">
        <v>40</v>
      </c>
      <c r="N33" s="83" t="s">
        <v>40</v>
      </c>
      <c r="O33" s="83" t="s">
        <v>40</v>
      </c>
      <c r="P33" s="83" t="s">
        <v>40</v>
      </c>
      <c r="Q33" s="83" t="s">
        <v>40</v>
      </c>
      <c r="R33" s="83" t="s">
        <v>40</v>
      </c>
      <c r="S33" s="83" t="s">
        <v>40</v>
      </c>
      <c r="T33" s="83" t="s">
        <v>40</v>
      </c>
      <c r="U33" s="83" t="s">
        <v>40</v>
      </c>
      <c r="W33" s="82" t="s">
        <v>66</v>
      </c>
      <c r="X33" s="83" t="s">
        <v>40</v>
      </c>
      <c r="Y33" s="83" t="s">
        <v>40</v>
      </c>
      <c r="Z33" s="83" t="s">
        <v>40</v>
      </c>
      <c r="AA33" s="83" t="s">
        <v>40</v>
      </c>
      <c r="AB33" s="83" t="s">
        <v>40</v>
      </c>
      <c r="AC33" s="83" t="s">
        <v>40</v>
      </c>
      <c r="AD33" s="83" t="s">
        <v>40</v>
      </c>
      <c r="AE33" s="83" t="s">
        <v>40</v>
      </c>
      <c r="AF33" s="83" t="s">
        <v>40</v>
      </c>
    </row>
    <row r="34" spans="1:32" x14ac:dyDescent="0.15">
      <c r="A34" s="82" t="s">
        <v>67</v>
      </c>
      <c r="B34" s="83" t="s">
        <v>40</v>
      </c>
      <c r="C34" s="83" t="s">
        <v>40</v>
      </c>
      <c r="D34" s="83" t="s">
        <v>40</v>
      </c>
      <c r="E34" s="83" t="s">
        <v>40</v>
      </c>
      <c r="F34" s="83" t="s">
        <v>40</v>
      </c>
      <c r="G34" s="83" t="s">
        <v>40</v>
      </c>
      <c r="H34" s="83" t="s">
        <v>40</v>
      </c>
      <c r="I34" s="83" t="s">
        <v>40</v>
      </c>
      <c r="J34" s="83" t="s">
        <v>40</v>
      </c>
      <c r="L34" s="82" t="s">
        <v>67</v>
      </c>
      <c r="M34" s="83" t="s">
        <v>40</v>
      </c>
      <c r="N34" s="83" t="s">
        <v>40</v>
      </c>
      <c r="O34" s="83" t="s">
        <v>40</v>
      </c>
      <c r="P34" s="83" t="s">
        <v>40</v>
      </c>
      <c r="Q34" s="83" t="s">
        <v>40</v>
      </c>
      <c r="R34" s="83" t="s">
        <v>40</v>
      </c>
      <c r="S34" s="83" t="s">
        <v>40</v>
      </c>
      <c r="T34" s="83" t="s">
        <v>40</v>
      </c>
      <c r="U34" s="83" t="s">
        <v>40</v>
      </c>
      <c r="W34" s="82" t="s">
        <v>67</v>
      </c>
      <c r="X34" s="83" t="s">
        <v>40</v>
      </c>
      <c r="Y34" s="83" t="s">
        <v>40</v>
      </c>
      <c r="Z34" s="83" t="s">
        <v>40</v>
      </c>
      <c r="AA34" s="83" t="s">
        <v>40</v>
      </c>
      <c r="AB34" s="83" t="s">
        <v>40</v>
      </c>
      <c r="AC34" s="83" t="s">
        <v>40</v>
      </c>
      <c r="AD34" s="83" t="s">
        <v>40</v>
      </c>
      <c r="AE34" s="83" t="s">
        <v>40</v>
      </c>
      <c r="AF34" s="83" t="s">
        <v>40</v>
      </c>
    </row>
    <row r="35" spans="1:32" x14ac:dyDescent="0.15">
      <c r="A35" s="82" t="s">
        <v>68</v>
      </c>
      <c r="B35" s="83" t="s">
        <v>40</v>
      </c>
      <c r="C35" s="83" t="s">
        <v>40</v>
      </c>
      <c r="D35" s="83" t="s">
        <v>40</v>
      </c>
      <c r="E35" s="83" t="s">
        <v>40</v>
      </c>
      <c r="F35" s="83" t="s">
        <v>40</v>
      </c>
      <c r="G35" s="83" t="s">
        <v>40</v>
      </c>
      <c r="H35" s="83" t="s">
        <v>40</v>
      </c>
      <c r="I35" s="83" t="s">
        <v>40</v>
      </c>
      <c r="J35" s="83" t="s">
        <v>40</v>
      </c>
      <c r="L35" s="82" t="s">
        <v>68</v>
      </c>
      <c r="M35" s="83" t="s">
        <v>40</v>
      </c>
      <c r="N35" s="83" t="s">
        <v>40</v>
      </c>
      <c r="O35" s="83" t="s">
        <v>40</v>
      </c>
      <c r="P35" s="83" t="s">
        <v>40</v>
      </c>
      <c r="Q35" s="83" t="s">
        <v>40</v>
      </c>
      <c r="R35" s="83" t="s">
        <v>40</v>
      </c>
      <c r="S35" s="83" t="s">
        <v>40</v>
      </c>
      <c r="T35" s="83" t="s">
        <v>40</v>
      </c>
      <c r="U35" s="83" t="s">
        <v>40</v>
      </c>
      <c r="W35" s="82" t="s">
        <v>68</v>
      </c>
      <c r="X35" s="83" t="s">
        <v>40</v>
      </c>
      <c r="Y35" s="83" t="s">
        <v>40</v>
      </c>
      <c r="Z35" s="83" t="s">
        <v>40</v>
      </c>
      <c r="AA35" s="83" t="s">
        <v>40</v>
      </c>
      <c r="AB35" s="83" t="s">
        <v>40</v>
      </c>
      <c r="AC35" s="83" t="s">
        <v>40</v>
      </c>
      <c r="AD35" s="83" t="s">
        <v>40</v>
      </c>
      <c r="AE35" s="83" t="s">
        <v>40</v>
      </c>
      <c r="AF35" s="83" t="s">
        <v>40</v>
      </c>
    </row>
    <row r="36" spans="1:32" x14ac:dyDescent="0.15">
      <c r="A36" s="82" t="s">
        <v>69</v>
      </c>
      <c r="B36" s="83" t="s">
        <v>40</v>
      </c>
      <c r="C36" s="83" t="s">
        <v>40</v>
      </c>
      <c r="D36" s="83" t="s">
        <v>40</v>
      </c>
      <c r="E36" s="83" t="s">
        <v>40</v>
      </c>
      <c r="F36" s="83" t="s">
        <v>40</v>
      </c>
      <c r="G36" s="83" t="s">
        <v>40</v>
      </c>
      <c r="H36" s="83" t="s">
        <v>40</v>
      </c>
      <c r="I36" s="83" t="s">
        <v>40</v>
      </c>
      <c r="J36" s="83" t="s">
        <v>40</v>
      </c>
      <c r="L36" s="82" t="s">
        <v>69</v>
      </c>
      <c r="M36" s="83" t="s">
        <v>40</v>
      </c>
      <c r="N36" s="83" t="s">
        <v>40</v>
      </c>
      <c r="O36" s="83" t="s">
        <v>40</v>
      </c>
      <c r="P36" s="83" t="s">
        <v>40</v>
      </c>
      <c r="Q36" s="83" t="s">
        <v>40</v>
      </c>
      <c r="R36" s="83" t="s">
        <v>40</v>
      </c>
      <c r="S36" s="83" t="s">
        <v>40</v>
      </c>
      <c r="T36" s="83" t="s">
        <v>40</v>
      </c>
      <c r="U36" s="83" t="s">
        <v>40</v>
      </c>
      <c r="W36" s="82" t="s">
        <v>69</v>
      </c>
      <c r="X36" s="83" t="s">
        <v>40</v>
      </c>
      <c r="Y36" s="83" t="s">
        <v>40</v>
      </c>
      <c r="Z36" s="83" t="s">
        <v>40</v>
      </c>
      <c r="AA36" s="83" t="s">
        <v>40</v>
      </c>
      <c r="AB36" s="83" t="s">
        <v>40</v>
      </c>
      <c r="AC36" s="83" t="s">
        <v>40</v>
      </c>
      <c r="AD36" s="83" t="s">
        <v>40</v>
      </c>
      <c r="AE36" s="83" t="s">
        <v>40</v>
      </c>
      <c r="AF36" s="83" t="s">
        <v>40</v>
      </c>
    </row>
    <row r="37" spans="1:32" x14ac:dyDescent="0.15">
      <c r="A37" s="82" t="s">
        <v>70</v>
      </c>
      <c r="B37" s="83" t="s">
        <v>40</v>
      </c>
      <c r="C37" s="83" t="s">
        <v>40</v>
      </c>
      <c r="D37" s="83" t="s">
        <v>40</v>
      </c>
      <c r="E37" s="83" t="s">
        <v>40</v>
      </c>
      <c r="F37" s="83" t="s">
        <v>40</v>
      </c>
      <c r="G37" s="83" t="s">
        <v>40</v>
      </c>
      <c r="H37" s="83" t="s">
        <v>40</v>
      </c>
      <c r="I37" s="83" t="s">
        <v>40</v>
      </c>
      <c r="J37" s="83" t="s">
        <v>40</v>
      </c>
      <c r="L37" s="82" t="s">
        <v>70</v>
      </c>
      <c r="M37" s="83" t="s">
        <v>40</v>
      </c>
      <c r="N37" s="83" t="s">
        <v>40</v>
      </c>
      <c r="O37" s="83" t="s">
        <v>40</v>
      </c>
      <c r="P37" s="83" t="s">
        <v>40</v>
      </c>
      <c r="Q37" s="83" t="s">
        <v>40</v>
      </c>
      <c r="R37" s="83" t="s">
        <v>40</v>
      </c>
      <c r="S37" s="83" t="s">
        <v>40</v>
      </c>
      <c r="T37" s="83" t="s">
        <v>40</v>
      </c>
      <c r="U37" s="83" t="s">
        <v>40</v>
      </c>
      <c r="W37" s="82" t="s">
        <v>70</v>
      </c>
      <c r="X37" s="83" t="s">
        <v>40</v>
      </c>
      <c r="Y37" s="83" t="s">
        <v>40</v>
      </c>
      <c r="Z37" s="83" t="s">
        <v>40</v>
      </c>
      <c r="AA37" s="83" t="s">
        <v>40</v>
      </c>
      <c r="AB37" s="83" t="s">
        <v>40</v>
      </c>
      <c r="AC37" s="83" t="s">
        <v>40</v>
      </c>
      <c r="AD37" s="83" t="s">
        <v>40</v>
      </c>
      <c r="AE37" s="83" t="s">
        <v>40</v>
      </c>
      <c r="AF37" s="83" t="s">
        <v>40</v>
      </c>
    </row>
    <row r="38" spans="1:32" x14ac:dyDescent="0.15">
      <c r="A38" s="82" t="s">
        <v>71</v>
      </c>
      <c r="B38" s="83">
        <v>25882927</v>
      </c>
      <c r="C38" s="83" t="s">
        <v>40</v>
      </c>
      <c r="D38" s="83" t="s">
        <v>40</v>
      </c>
      <c r="E38" s="83" t="s">
        <v>40</v>
      </c>
      <c r="F38" s="83" t="s">
        <v>40</v>
      </c>
      <c r="G38" s="83" t="s">
        <v>40</v>
      </c>
      <c r="H38" s="83" t="s">
        <v>40</v>
      </c>
      <c r="I38" s="83" t="s">
        <v>40</v>
      </c>
      <c r="J38" s="83">
        <v>25882927</v>
      </c>
      <c r="L38" s="82" t="s">
        <v>71</v>
      </c>
      <c r="M38" s="83">
        <v>25882927</v>
      </c>
      <c r="N38" s="83" t="s">
        <v>40</v>
      </c>
      <c r="O38" s="83" t="s">
        <v>40</v>
      </c>
      <c r="P38" s="83" t="s">
        <v>40</v>
      </c>
      <c r="Q38" s="83" t="s">
        <v>40</v>
      </c>
      <c r="R38" s="83" t="s">
        <v>40</v>
      </c>
      <c r="S38" s="83" t="s">
        <v>40</v>
      </c>
      <c r="T38" s="83" t="s">
        <v>40</v>
      </c>
      <c r="U38" s="83">
        <v>25882927</v>
      </c>
      <c r="W38" s="82" t="s">
        <v>71</v>
      </c>
      <c r="X38" s="83" t="s">
        <v>40</v>
      </c>
      <c r="Y38" s="83" t="s">
        <v>40</v>
      </c>
      <c r="Z38" s="83" t="s">
        <v>40</v>
      </c>
      <c r="AA38" s="83" t="s">
        <v>40</v>
      </c>
      <c r="AB38" s="83" t="s">
        <v>40</v>
      </c>
      <c r="AC38" s="83" t="s">
        <v>40</v>
      </c>
      <c r="AD38" s="83" t="s">
        <v>40</v>
      </c>
      <c r="AE38" s="83" t="s">
        <v>40</v>
      </c>
      <c r="AF38" s="83" t="s">
        <v>40</v>
      </c>
    </row>
    <row r="39" spans="1:32" x14ac:dyDescent="0.15">
      <c r="A39" s="82" t="s">
        <v>72</v>
      </c>
      <c r="B39" s="83">
        <v>19958400</v>
      </c>
      <c r="C39" s="83" t="s">
        <v>40</v>
      </c>
      <c r="D39" s="83" t="s">
        <v>40</v>
      </c>
      <c r="E39" s="83" t="s">
        <v>40</v>
      </c>
      <c r="F39" s="83" t="s">
        <v>40</v>
      </c>
      <c r="G39" s="83" t="s">
        <v>40</v>
      </c>
      <c r="H39" s="83" t="s">
        <v>40</v>
      </c>
      <c r="I39" s="83" t="s">
        <v>40</v>
      </c>
      <c r="J39" s="83">
        <v>19958400</v>
      </c>
      <c r="L39" s="82" t="s">
        <v>72</v>
      </c>
      <c r="M39" s="83" t="s">
        <v>40</v>
      </c>
      <c r="N39" s="83" t="s">
        <v>40</v>
      </c>
      <c r="O39" s="83" t="s">
        <v>40</v>
      </c>
      <c r="P39" s="83" t="s">
        <v>40</v>
      </c>
      <c r="Q39" s="83" t="s">
        <v>40</v>
      </c>
      <c r="R39" s="83" t="s">
        <v>40</v>
      </c>
      <c r="S39" s="83" t="s">
        <v>40</v>
      </c>
      <c r="T39" s="83" t="s">
        <v>40</v>
      </c>
      <c r="U39" s="83" t="s">
        <v>40</v>
      </c>
      <c r="W39" s="82" t="s">
        <v>72</v>
      </c>
      <c r="X39" s="83">
        <v>19958400</v>
      </c>
      <c r="Y39" s="83" t="s">
        <v>40</v>
      </c>
      <c r="Z39" s="83" t="s">
        <v>40</v>
      </c>
      <c r="AA39" s="83" t="s">
        <v>40</v>
      </c>
      <c r="AB39" s="83" t="s">
        <v>40</v>
      </c>
      <c r="AC39" s="83" t="s">
        <v>40</v>
      </c>
      <c r="AD39" s="83" t="s">
        <v>40</v>
      </c>
      <c r="AE39" s="83" t="s">
        <v>40</v>
      </c>
      <c r="AF39" s="83">
        <v>19958400</v>
      </c>
    </row>
    <row r="40" spans="1:32" x14ac:dyDescent="0.15">
      <c r="A40" s="82" t="s">
        <v>73</v>
      </c>
      <c r="B40" s="83" t="s">
        <v>40</v>
      </c>
      <c r="C40" s="83" t="s">
        <v>40</v>
      </c>
      <c r="D40" s="83" t="s">
        <v>40</v>
      </c>
      <c r="E40" s="83" t="s">
        <v>40</v>
      </c>
      <c r="F40" s="83" t="s">
        <v>40</v>
      </c>
      <c r="G40" s="83" t="s">
        <v>40</v>
      </c>
      <c r="H40" s="83" t="s">
        <v>40</v>
      </c>
      <c r="I40" s="83" t="s">
        <v>40</v>
      </c>
      <c r="J40" s="83" t="s">
        <v>40</v>
      </c>
      <c r="L40" s="82" t="s">
        <v>73</v>
      </c>
      <c r="M40" s="83" t="s">
        <v>40</v>
      </c>
      <c r="N40" s="83" t="s">
        <v>40</v>
      </c>
      <c r="O40" s="83" t="s">
        <v>40</v>
      </c>
      <c r="P40" s="83" t="s">
        <v>40</v>
      </c>
      <c r="Q40" s="83" t="s">
        <v>40</v>
      </c>
      <c r="R40" s="83" t="s">
        <v>40</v>
      </c>
      <c r="S40" s="83" t="s">
        <v>40</v>
      </c>
      <c r="T40" s="83" t="s">
        <v>40</v>
      </c>
      <c r="U40" s="83" t="s">
        <v>40</v>
      </c>
      <c r="W40" s="82" t="s">
        <v>73</v>
      </c>
      <c r="X40" s="83" t="s">
        <v>40</v>
      </c>
      <c r="Y40" s="83" t="s">
        <v>40</v>
      </c>
      <c r="Z40" s="83" t="s">
        <v>40</v>
      </c>
      <c r="AA40" s="83" t="s">
        <v>40</v>
      </c>
      <c r="AB40" s="83" t="s">
        <v>40</v>
      </c>
      <c r="AC40" s="83" t="s">
        <v>40</v>
      </c>
      <c r="AD40" s="83" t="s">
        <v>40</v>
      </c>
      <c r="AE40" s="83" t="s">
        <v>40</v>
      </c>
      <c r="AF40" s="83" t="s">
        <v>40</v>
      </c>
    </row>
    <row r="41" spans="1:32" x14ac:dyDescent="0.15">
      <c r="A41" s="82" t="s">
        <v>74</v>
      </c>
      <c r="B41" s="83" t="s">
        <v>40</v>
      </c>
      <c r="C41" s="83" t="s">
        <v>40</v>
      </c>
      <c r="D41" s="83" t="s">
        <v>40</v>
      </c>
      <c r="E41" s="83">
        <v>798133600</v>
      </c>
      <c r="F41" s="83" t="s">
        <v>40</v>
      </c>
      <c r="G41" s="83" t="s">
        <v>40</v>
      </c>
      <c r="H41" s="83" t="s">
        <v>40</v>
      </c>
      <c r="I41" s="83" t="s">
        <v>40</v>
      </c>
      <c r="J41" s="83">
        <v>798133600</v>
      </c>
      <c r="L41" s="82" t="s">
        <v>74</v>
      </c>
      <c r="M41" s="83" t="s">
        <v>40</v>
      </c>
      <c r="N41" s="83" t="s">
        <v>40</v>
      </c>
      <c r="O41" s="83" t="s">
        <v>40</v>
      </c>
      <c r="P41" s="83">
        <v>1933200</v>
      </c>
      <c r="Q41" s="83" t="s">
        <v>40</v>
      </c>
      <c r="R41" s="83" t="s">
        <v>40</v>
      </c>
      <c r="S41" s="83" t="s">
        <v>40</v>
      </c>
      <c r="T41" s="83" t="s">
        <v>40</v>
      </c>
      <c r="U41" s="83">
        <v>1933200</v>
      </c>
      <c r="W41" s="82" t="s">
        <v>74</v>
      </c>
      <c r="X41" s="83" t="s">
        <v>40</v>
      </c>
      <c r="Y41" s="83" t="s">
        <v>40</v>
      </c>
      <c r="Z41" s="83" t="s">
        <v>40</v>
      </c>
      <c r="AA41" s="83">
        <v>796200400</v>
      </c>
      <c r="AB41" s="83" t="s">
        <v>40</v>
      </c>
      <c r="AC41" s="83" t="s">
        <v>40</v>
      </c>
      <c r="AD41" s="83" t="s">
        <v>40</v>
      </c>
      <c r="AE41" s="83" t="s">
        <v>40</v>
      </c>
      <c r="AF41" s="83">
        <v>796200400</v>
      </c>
    </row>
    <row r="42" spans="1:32" x14ac:dyDescent="0.15">
      <c r="A42" s="82" t="s">
        <v>75</v>
      </c>
      <c r="B42" s="83" t="s">
        <v>40</v>
      </c>
      <c r="C42" s="83" t="s">
        <v>40</v>
      </c>
      <c r="D42" s="83" t="s">
        <v>40</v>
      </c>
      <c r="E42" s="83" t="s">
        <v>40</v>
      </c>
      <c r="F42" s="83" t="s">
        <v>40</v>
      </c>
      <c r="G42" s="83" t="s">
        <v>40</v>
      </c>
      <c r="H42" s="83" t="s">
        <v>40</v>
      </c>
      <c r="I42" s="83" t="s">
        <v>40</v>
      </c>
      <c r="J42" s="83" t="s">
        <v>40</v>
      </c>
      <c r="L42" s="82" t="s">
        <v>75</v>
      </c>
      <c r="M42" s="83" t="s">
        <v>40</v>
      </c>
      <c r="N42" s="83" t="s">
        <v>40</v>
      </c>
      <c r="O42" s="83" t="s">
        <v>40</v>
      </c>
      <c r="P42" s="83" t="s">
        <v>40</v>
      </c>
      <c r="Q42" s="83" t="s">
        <v>40</v>
      </c>
      <c r="R42" s="83" t="s">
        <v>40</v>
      </c>
      <c r="S42" s="83" t="s">
        <v>40</v>
      </c>
      <c r="T42" s="83" t="s">
        <v>40</v>
      </c>
      <c r="U42" s="83" t="s">
        <v>40</v>
      </c>
      <c r="W42" s="82" t="s">
        <v>75</v>
      </c>
      <c r="X42" s="83" t="s">
        <v>40</v>
      </c>
      <c r="Y42" s="83" t="s">
        <v>40</v>
      </c>
      <c r="Z42" s="83" t="s">
        <v>40</v>
      </c>
      <c r="AA42" s="83" t="s">
        <v>40</v>
      </c>
      <c r="AB42" s="83" t="s">
        <v>40</v>
      </c>
      <c r="AC42" s="83" t="s">
        <v>40</v>
      </c>
      <c r="AD42" s="83" t="s">
        <v>40</v>
      </c>
      <c r="AE42" s="83" t="s">
        <v>40</v>
      </c>
      <c r="AF42" s="83" t="s">
        <v>40</v>
      </c>
    </row>
    <row r="43" spans="1:32" x14ac:dyDescent="0.15">
      <c r="A43" s="82" t="s">
        <v>76</v>
      </c>
      <c r="B43" s="83" t="s">
        <v>40</v>
      </c>
      <c r="C43" s="83" t="s">
        <v>40</v>
      </c>
      <c r="D43" s="83" t="s">
        <v>40</v>
      </c>
      <c r="E43" s="83" t="s">
        <v>40</v>
      </c>
      <c r="F43" s="83" t="s">
        <v>40</v>
      </c>
      <c r="G43" s="83" t="s">
        <v>40</v>
      </c>
      <c r="H43" s="83" t="s">
        <v>40</v>
      </c>
      <c r="I43" s="83" t="s">
        <v>40</v>
      </c>
      <c r="J43" s="83" t="s">
        <v>40</v>
      </c>
      <c r="L43" s="82" t="s">
        <v>76</v>
      </c>
      <c r="M43" s="83" t="s">
        <v>40</v>
      </c>
      <c r="N43" s="83" t="s">
        <v>40</v>
      </c>
      <c r="O43" s="83" t="s">
        <v>40</v>
      </c>
      <c r="P43" s="83" t="s">
        <v>40</v>
      </c>
      <c r="Q43" s="83" t="s">
        <v>40</v>
      </c>
      <c r="R43" s="83" t="s">
        <v>40</v>
      </c>
      <c r="S43" s="83" t="s">
        <v>40</v>
      </c>
      <c r="T43" s="83" t="s">
        <v>40</v>
      </c>
      <c r="U43" s="83" t="s">
        <v>40</v>
      </c>
      <c r="W43" s="82" t="s">
        <v>76</v>
      </c>
      <c r="X43" s="83" t="s">
        <v>40</v>
      </c>
      <c r="Y43" s="83" t="s">
        <v>40</v>
      </c>
      <c r="Z43" s="83" t="s">
        <v>40</v>
      </c>
      <c r="AA43" s="83" t="s">
        <v>40</v>
      </c>
      <c r="AB43" s="83" t="s">
        <v>40</v>
      </c>
      <c r="AC43" s="83" t="s">
        <v>40</v>
      </c>
      <c r="AD43" s="83" t="s">
        <v>40</v>
      </c>
      <c r="AE43" s="83" t="s">
        <v>40</v>
      </c>
      <c r="AF43" s="83" t="s">
        <v>40</v>
      </c>
    </row>
    <row r="44" spans="1:32" x14ac:dyDescent="0.15">
      <c r="A44" s="82" t="s">
        <v>77</v>
      </c>
      <c r="B44" s="83" t="s">
        <v>40</v>
      </c>
      <c r="C44" s="83" t="s">
        <v>40</v>
      </c>
      <c r="D44" s="83" t="s">
        <v>40</v>
      </c>
      <c r="E44" s="83" t="s">
        <v>40</v>
      </c>
      <c r="F44" s="83" t="s">
        <v>40</v>
      </c>
      <c r="G44" s="83" t="s">
        <v>40</v>
      </c>
      <c r="H44" s="83" t="s">
        <v>40</v>
      </c>
      <c r="I44" s="83" t="s">
        <v>40</v>
      </c>
      <c r="J44" s="83" t="s">
        <v>40</v>
      </c>
      <c r="L44" s="82" t="s">
        <v>77</v>
      </c>
      <c r="M44" s="83" t="s">
        <v>40</v>
      </c>
      <c r="N44" s="83" t="s">
        <v>40</v>
      </c>
      <c r="O44" s="83" t="s">
        <v>40</v>
      </c>
      <c r="P44" s="83" t="s">
        <v>40</v>
      </c>
      <c r="Q44" s="83" t="s">
        <v>40</v>
      </c>
      <c r="R44" s="83" t="s">
        <v>40</v>
      </c>
      <c r="S44" s="83" t="s">
        <v>40</v>
      </c>
      <c r="T44" s="83" t="s">
        <v>40</v>
      </c>
      <c r="U44" s="83" t="s">
        <v>40</v>
      </c>
      <c r="W44" s="82" t="s">
        <v>77</v>
      </c>
      <c r="X44" s="83" t="s">
        <v>40</v>
      </c>
      <c r="Y44" s="83" t="s">
        <v>40</v>
      </c>
      <c r="Z44" s="83" t="s">
        <v>40</v>
      </c>
      <c r="AA44" s="83" t="s">
        <v>40</v>
      </c>
      <c r="AB44" s="83" t="s">
        <v>40</v>
      </c>
      <c r="AC44" s="83" t="s">
        <v>40</v>
      </c>
      <c r="AD44" s="83" t="s">
        <v>40</v>
      </c>
      <c r="AE44" s="83" t="s">
        <v>40</v>
      </c>
      <c r="AF44" s="83" t="s">
        <v>40</v>
      </c>
    </row>
    <row r="45" spans="1:32" x14ac:dyDescent="0.15">
      <c r="A45" s="82" t="s">
        <v>78</v>
      </c>
      <c r="B45" s="83">
        <v>1247407</v>
      </c>
      <c r="C45" s="83">
        <v>1</v>
      </c>
      <c r="D45" s="83" t="s">
        <v>40</v>
      </c>
      <c r="E45" s="83" t="s">
        <v>40</v>
      </c>
      <c r="F45" s="83" t="s">
        <v>40</v>
      </c>
      <c r="G45" s="83" t="s">
        <v>40</v>
      </c>
      <c r="H45" s="83">
        <v>146580</v>
      </c>
      <c r="I45" s="83" t="s">
        <v>40</v>
      </c>
      <c r="J45" s="83">
        <v>1393988</v>
      </c>
      <c r="L45" s="82" t="s">
        <v>78</v>
      </c>
      <c r="M45" s="83">
        <v>1247407</v>
      </c>
      <c r="N45" s="83">
        <v>1</v>
      </c>
      <c r="O45" s="83" t="s">
        <v>40</v>
      </c>
      <c r="P45" s="83" t="s">
        <v>40</v>
      </c>
      <c r="Q45" s="83" t="s">
        <v>40</v>
      </c>
      <c r="R45" s="83" t="s">
        <v>40</v>
      </c>
      <c r="S45" s="83">
        <v>146580</v>
      </c>
      <c r="T45" s="83" t="s">
        <v>40</v>
      </c>
      <c r="U45" s="83">
        <v>1393988</v>
      </c>
      <c r="W45" s="82" t="s">
        <v>78</v>
      </c>
      <c r="X45" s="83" t="s">
        <v>40</v>
      </c>
      <c r="Y45" s="83" t="s">
        <v>40</v>
      </c>
      <c r="Z45" s="83" t="s">
        <v>40</v>
      </c>
      <c r="AA45" s="83" t="s">
        <v>40</v>
      </c>
      <c r="AB45" s="83" t="s">
        <v>40</v>
      </c>
      <c r="AC45" s="83" t="s">
        <v>40</v>
      </c>
      <c r="AD45" s="83" t="s">
        <v>40</v>
      </c>
      <c r="AE45" s="83" t="s">
        <v>40</v>
      </c>
      <c r="AF45" s="83" t="s">
        <v>40</v>
      </c>
    </row>
    <row r="46" spans="1:32" x14ac:dyDescent="0.15">
      <c r="A46" s="82" t="s">
        <v>79</v>
      </c>
      <c r="B46" s="83">
        <v>1565374394</v>
      </c>
      <c r="C46" s="83" t="s">
        <v>40</v>
      </c>
      <c r="D46" s="83" t="s">
        <v>40</v>
      </c>
      <c r="E46" s="83" t="s">
        <v>40</v>
      </c>
      <c r="F46" s="83" t="s">
        <v>40</v>
      </c>
      <c r="G46" s="83" t="s">
        <v>40</v>
      </c>
      <c r="H46" s="83" t="s">
        <v>40</v>
      </c>
      <c r="I46" s="83" t="s">
        <v>40</v>
      </c>
      <c r="J46" s="83">
        <v>1565374394</v>
      </c>
      <c r="L46" s="82" t="s">
        <v>79</v>
      </c>
      <c r="M46" s="83">
        <v>1565374394</v>
      </c>
      <c r="N46" s="83" t="s">
        <v>40</v>
      </c>
      <c r="O46" s="83" t="s">
        <v>40</v>
      </c>
      <c r="P46" s="83" t="s">
        <v>40</v>
      </c>
      <c r="Q46" s="83" t="s">
        <v>40</v>
      </c>
      <c r="R46" s="83" t="s">
        <v>40</v>
      </c>
      <c r="S46" s="83" t="s">
        <v>40</v>
      </c>
      <c r="T46" s="83" t="s">
        <v>40</v>
      </c>
      <c r="U46" s="83">
        <v>1565374394</v>
      </c>
      <c r="W46" s="82" t="s">
        <v>79</v>
      </c>
      <c r="X46" s="83" t="s">
        <v>40</v>
      </c>
      <c r="Y46" s="83" t="s">
        <v>40</v>
      </c>
      <c r="Z46" s="83" t="s">
        <v>40</v>
      </c>
      <c r="AA46" s="83" t="s">
        <v>40</v>
      </c>
      <c r="AB46" s="83" t="s">
        <v>40</v>
      </c>
      <c r="AC46" s="83" t="s">
        <v>40</v>
      </c>
      <c r="AD46" s="83" t="s">
        <v>40</v>
      </c>
      <c r="AE46" s="83" t="s">
        <v>40</v>
      </c>
      <c r="AF46" s="83" t="s">
        <v>40</v>
      </c>
    </row>
    <row r="47" spans="1:32" x14ac:dyDescent="0.15">
      <c r="A47" s="82" t="s">
        <v>80</v>
      </c>
      <c r="B47" s="83">
        <v>3810990710</v>
      </c>
      <c r="C47" s="83" t="s">
        <v>40</v>
      </c>
      <c r="D47" s="83" t="s">
        <v>40</v>
      </c>
      <c r="E47" s="83" t="s">
        <v>40</v>
      </c>
      <c r="F47" s="83" t="s">
        <v>40</v>
      </c>
      <c r="G47" s="83" t="s">
        <v>40</v>
      </c>
      <c r="H47" s="83" t="s">
        <v>40</v>
      </c>
      <c r="I47" s="83" t="s">
        <v>40</v>
      </c>
      <c r="J47" s="83">
        <v>3810990710</v>
      </c>
      <c r="L47" s="82" t="s">
        <v>80</v>
      </c>
      <c r="M47" s="83">
        <v>3810990710</v>
      </c>
      <c r="N47" s="83" t="s">
        <v>40</v>
      </c>
      <c r="O47" s="83" t="s">
        <v>40</v>
      </c>
      <c r="P47" s="83" t="s">
        <v>40</v>
      </c>
      <c r="Q47" s="83" t="s">
        <v>40</v>
      </c>
      <c r="R47" s="83" t="s">
        <v>40</v>
      </c>
      <c r="S47" s="83" t="s">
        <v>40</v>
      </c>
      <c r="T47" s="83" t="s">
        <v>40</v>
      </c>
      <c r="U47" s="83">
        <v>3810990710</v>
      </c>
      <c r="W47" s="82" t="s">
        <v>80</v>
      </c>
      <c r="X47" s="83" t="s">
        <v>40</v>
      </c>
      <c r="Y47" s="83" t="s">
        <v>40</v>
      </c>
      <c r="Z47" s="83" t="s">
        <v>40</v>
      </c>
      <c r="AA47" s="83" t="s">
        <v>40</v>
      </c>
      <c r="AB47" s="83" t="s">
        <v>40</v>
      </c>
      <c r="AC47" s="83" t="s">
        <v>40</v>
      </c>
      <c r="AD47" s="83" t="s">
        <v>40</v>
      </c>
      <c r="AE47" s="83" t="s">
        <v>40</v>
      </c>
      <c r="AF47" s="83" t="s">
        <v>40</v>
      </c>
    </row>
    <row r="48" spans="1:32" x14ac:dyDescent="0.15">
      <c r="A48" s="82" t="s">
        <v>81</v>
      </c>
      <c r="B48" s="83">
        <v>1760400</v>
      </c>
      <c r="C48" s="83" t="s">
        <v>40</v>
      </c>
      <c r="D48" s="83" t="s">
        <v>40</v>
      </c>
      <c r="E48" s="83" t="s">
        <v>40</v>
      </c>
      <c r="F48" s="83" t="s">
        <v>40</v>
      </c>
      <c r="G48" s="83" t="s">
        <v>40</v>
      </c>
      <c r="H48" s="83" t="s">
        <v>40</v>
      </c>
      <c r="I48" s="83" t="s">
        <v>40</v>
      </c>
      <c r="J48" s="83">
        <v>1760400</v>
      </c>
      <c r="L48" s="82" t="s">
        <v>81</v>
      </c>
      <c r="M48" s="83">
        <v>1760400</v>
      </c>
      <c r="N48" s="83" t="s">
        <v>40</v>
      </c>
      <c r="O48" s="83" t="s">
        <v>40</v>
      </c>
      <c r="P48" s="83" t="s">
        <v>40</v>
      </c>
      <c r="Q48" s="83" t="s">
        <v>40</v>
      </c>
      <c r="R48" s="83" t="s">
        <v>40</v>
      </c>
      <c r="S48" s="83" t="s">
        <v>40</v>
      </c>
      <c r="T48" s="83" t="s">
        <v>40</v>
      </c>
      <c r="U48" s="83">
        <v>1760400</v>
      </c>
      <c r="W48" s="82" t="s">
        <v>81</v>
      </c>
      <c r="X48" s="83" t="s">
        <v>40</v>
      </c>
      <c r="Y48" s="83" t="s">
        <v>40</v>
      </c>
      <c r="Z48" s="83" t="s">
        <v>40</v>
      </c>
      <c r="AA48" s="83" t="s">
        <v>40</v>
      </c>
      <c r="AB48" s="83" t="s">
        <v>40</v>
      </c>
      <c r="AC48" s="83" t="s">
        <v>40</v>
      </c>
      <c r="AD48" s="83" t="s">
        <v>40</v>
      </c>
      <c r="AE48" s="83" t="s">
        <v>40</v>
      </c>
      <c r="AF48" s="83" t="s">
        <v>40</v>
      </c>
    </row>
    <row r="49" spans="1:32" x14ac:dyDescent="0.15">
      <c r="A49" s="82" t="s">
        <v>82</v>
      </c>
      <c r="B49" s="83" t="s">
        <v>40</v>
      </c>
      <c r="C49" s="83" t="s">
        <v>40</v>
      </c>
      <c r="D49" s="83" t="s">
        <v>40</v>
      </c>
      <c r="E49" s="83" t="s">
        <v>40</v>
      </c>
      <c r="F49" s="83" t="s">
        <v>40</v>
      </c>
      <c r="G49" s="83" t="s">
        <v>40</v>
      </c>
      <c r="H49" s="83" t="s">
        <v>40</v>
      </c>
      <c r="I49" s="83" t="s">
        <v>40</v>
      </c>
      <c r="J49" s="83" t="s">
        <v>40</v>
      </c>
      <c r="L49" s="82" t="s">
        <v>82</v>
      </c>
      <c r="M49" s="83" t="s">
        <v>40</v>
      </c>
      <c r="N49" s="83" t="s">
        <v>40</v>
      </c>
      <c r="O49" s="83" t="s">
        <v>40</v>
      </c>
      <c r="P49" s="83" t="s">
        <v>40</v>
      </c>
      <c r="Q49" s="83" t="s">
        <v>40</v>
      </c>
      <c r="R49" s="83" t="s">
        <v>40</v>
      </c>
      <c r="S49" s="83" t="s">
        <v>40</v>
      </c>
      <c r="T49" s="83" t="s">
        <v>40</v>
      </c>
      <c r="U49" s="83" t="s">
        <v>40</v>
      </c>
      <c r="W49" s="82" t="s">
        <v>82</v>
      </c>
      <c r="X49" s="83" t="s">
        <v>40</v>
      </c>
      <c r="Y49" s="83" t="s">
        <v>40</v>
      </c>
      <c r="Z49" s="83" t="s">
        <v>40</v>
      </c>
      <c r="AA49" s="83" t="s">
        <v>40</v>
      </c>
      <c r="AB49" s="83" t="s">
        <v>40</v>
      </c>
      <c r="AC49" s="83" t="s">
        <v>40</v>
      </c>
      <c r="AD49" s="83" t="s">
        <v>40</v>
      </c>
      <c r="AE49" s="83" t="s">
        <v>40</v>
      </c>
      <c r="AF49" s="83" t="s">
        <v>40</v>
      </c>
    </row>
    <row r="50" spans="1:32" x14ac:dyDescent="0.15">
      <c r="A50" s="82" t="s">
        <v>83</v>
      </c>
      <c r="B50" s="83" t="s">
        <v>40</v>
      </c>
      <c r="C50" s="83" t="s">
        <v>40</v>
      </c>
      <c r="D50" s="83" t="s">
        <v>40</v>
      </c>
      <c r="E50" s="83" t="s">
        <v>40</v>
      </c>
      <c r="F50" s="83" t="s">
        <v>40</v>
      </c>
      <c r="G50" s="83" t="s">
        <v>40</v>
      </c>
      <c r="H50" s="83" t="s">
        <v>40</v>
      </c>
      <c r="I50" s="83" t="s">
        <v>40</v>
      </c>
      <c r="J50" s="83" t="s">
        <v>40</v>
      </c>
      <c r="L50" s="82" t="s">
        <v>83</v>
      </c>
      <c r="M50" s="83" t="s">
        <v>40</v>
      </c>
      <c r="N50" s="83" t="s">
        <v>40</v>
      </c>
      <c r="O50" s="83" t="s">
        <v>40</v>
      </c>
      <c r="P50" s="83" t="s">
        <v>40</v>
      </c>
      <c r="Q50" s="83" t="s">
        <v>40</v>
      </c>
      <c r="R50" s="83" t="s">
        <v>40</v>
      </c>
      <c r="S50" s="83" t="s">
        <v>40</v>
      </c>
      <c r="T50" s="83" t="s">
        <v>40</v>
      </c>
      <c r="U50" s="83" t="s">
        <v>40</v>
      </c>
      <c r="W50" s="82" t="s">
        <v>83</v>
      </c>
      <c r="X50" s="83" t="s">
        <v>40</v>
      </c>
      <c r="Y50" s="83" t="s">
        <v>40</v>
      </c>
      <c r="Z50" s="83" t="s">
        <v>40</v>
      </c>
      <c r="AA50" s="83" t="s">
        <v>40</v>
      </c>
      <c r="AB50" s="83" t="s">
        <v>40</v>
      </c>
      <c r="AC50" s="83" t="s">
        <v>40</v>
      </c>
      <c r="AD50" s="83" t="s">
        <v>40</v>
      </c>
      <c r="AE50" s="83" t="s">
        <v>40</v>
      </c>
      <c r="AF50" s="83" t="s">
        <v>40</v>
      </c>
    </row>
    <row r="51" spans="1:32" x14ac:dyDescent="0.15">
      <c r="A51" s="82" t="s">
        <v>84</v>
      </c>
      <c r="B51" s="83" t="s">
        <v>40</v>
      </c>
      <c r="C51" s="83" t="s">
        <v>40</v>
      </c>
      <c r="D51" s="83" t="s">
        <v>40</v>
      </c>
      <c r="E51" s="83" t="s">
        <v>40</v>
      </c>
      <c r="F51" s="83" t="s">
        <v>40</v>
      </c>
      <c r="G51" s="83" t="s">
        <v>40</v>
      </c>
      <c r="H51" s="83" t="s">
        <v>40</v>
      </c>
      <c r="I51" s="83" t="s">
        <v>40</v>
      </c>
      <c r="J51" s="83" t="s">
        <v>40</v>
      </c>
      <c r="L51" s="82" t="s">
        <v>84</v>
      </c>
      <c r="M51" s="83" t="s">
        <v>40</v>
      </c>
      <c r="N51" s="83" t="s">
        <v>40</v>
      </c>
      <c r="O51" s="83" t="s">
        <v>40</v>
      </c>
      <c r="P51" s="83" t="s">
        <v>40</v>
      </c>
      <c r="Q51" s="83" t="s">
        <v>40</v>
      </c>
      <c r="R51" s="83" t="s">
        <v>40</v>
      </c>
      <c r="S51" s="83" t="s">
        <v>40</v>
      </c>
      <c r="T51" s="83" t="s">
        <v>40</v>
      </c>
      <c r="U51" s="83" t="s">
        <v>40</v>
      </c>
      <c r="W51" s="82" t="s">
        <v>84</v>
      </c>
      <c r="X51" s="83" t="s">
        <v>40</v>
      </c>
      <c r="Y51" s="83" t="s">
        <v>40</v>
      </c>
      <c r="Z51" s="83" t="s">
        <v>40</v>
      </c>
      <c r="AA51" s="83" t="s">
        <v>40</v>
      </c>
      <c r="AB51" s="83" t="s">
        <v>40</v>
      </c>
      <c r="AC51" s="83" t="s">
        <v>40</v>
      </c>
      <c r="AD51" s="83" t="s">
        <v>40</v>
      </c>
      <c r="AE51" s="83" t="s">
        <v>40</v>
      </c>
      <c r="AF51" s="83" t="s">
        <v>40</v>
      </c>
    </row>
    <row r="52" spans="1:32" x14ac:dyDescent="0.15">
      <c r="A52" s="82" t="s">
        <v>85</v>
      </c>
      <c r="B52" s="83">
        <v>604246120</v>
      </c>
      <c r="C52" s="83" t="s">
        <v>40</v>
      </c>
      <c r="D52" s="83" t="s">
        <v>40</v>
      </c>
      <c r="E52" s="83" t="s">
        <v>40</v>
      </c>
      <c r="F52" s="83" t="s">
        <v>40</v>
      </c>
      <c r="G52" s="83" t="s">
        <v>40</v>
      </c>
      <c r="H52" s="83" t="s">
        <v>40</v>
      </c>
      <c r="I52" s="83" t="s">
        <v>40</v>
      </c>
      <c r="J52" s="83">
        <v>604246120</v>
      </c>
      <c r="L52" s="82" t="s">
        <v>85</v>
      </c>
      <c r="M52" s="83">
        <v>604246120</v>
      </c>
      <c r="N52" s="83" t="s">
        <v>40</v>
      </c>
      <c r="O52" s="83" t="s">
        <v>40</v>
      </c>
      <c r="P52" s="83" t="s">
        <v>40</v>
      </c>
      <c r="Q52" s="83" t="s">
        <v>40</v>
      </c>
      <c r="R52" s="83" t="s">
        <v>40</v>
      </c>
      <c r="S52" s="83" t="s">
        <v>40</v>
      </c>
      <c r="T52" s="83" t="s">
        <v>40</v>
      </c>
      <c r="U52" s="83">
        <v>604246120</v>
      </c>
      <c r="W52" s="82" t="s">
        <v>85</v>
      </c>
      <c r="X52" s="83" t="s">
        <v>40</v>
      </c>
      <c r="Y52" s="83" t="s">
        <v>40</v>
      </c>
      <c r="Z52" s="83" t="s">
        <v>40</v>
      </c>
      <c r="AA52" s="83" t="s">
        <v>40</v>
      </c>
      <c r="AB52" s="83" t="s">
        <v>40</v>
      </c>
      <c r="AC52" s="83" t="s">
        <v>40</v>
      </c>
      <c r="AD52" s="83" t="s">
        <v>40</v>
      </c>
      <c r="AE52" s="83" t="s">
        <v>40</v>
      </c>
      <c r="AF52" s="83" t="s">
        <v>40</v>
      </c>
    </row>
    <row r="53" spans="1:32" x14ac:dyDescent="0.15">
      <c r="A53" s="82" t="s">
        <v>86</v>
      </c>
      <c r="B53" s="83">
        <v>400339385</v>
      </c>
      <c r="C53" s="83" t="s">
        <v>40</v>
      </c>
      <c r="D53" s="83" t="s">
        <v>40</v>
      </c>
      <c r="E53" s="83">
        <v>7684062846</v>
      </c>
      <c r="F53" s="83" t="s">
        <v>40</v>
      </c>
      <c r="G53" s="83">
        <v>1458000</v>
      </c>
      <c r="H53" s="83" t="s">
        <v>40</v>
      </c>
      <c r="I53" s="83" t="s">
        <v>40</v>
      </c>
      <c r="J53" s="83">
        <v>8085860231</v>
      </c>
      <c r="L53" s="82" t="s">
        <v>86</v>
      </c>
      <c r="M53" s="83">
        <v>1516536</v>
      </c>
      <c r="N53" s="83" t="s">
        <v>40</v>
      </c>
      <c r="O53" s="83" t="s">
        <v>40</v>
      </c>
      <c r="P53" s="83">
        <v>5769573</v>
      </c>
      <c r="Q53" s="83" t="s">
        <v>40</v>
      </c>
      <c r="R53" s="83">
        <v>1458000</v>
      </c>
      <c r="S53" s="83" t="s">
        <v>40</v>
      </c>
      <c r="T53" s="83" t="s">
        <v>40</v>
      </c>
      <c r="U53" s="83">
        <v>8744109</v>
      </c>
      <c r="W53" s="82" t="s">
        <v>86</v>
      </c>
      <c r="X53" s="83">
        <v>398822849</v>
      </c>
      <c r="Y53" s="83" t="s">
        <v>40</v>
      </c>
      <c r="Z53" s="83" t="s">
        <v>40</v>
      </c>
      <c r="AA53" s="83">
        <v>7678293273</v>
      </c>
      <c r="AB53" s="83" t="s">
        <v>40</v>
      </c>
      <c r="AC53" s="83" t="s">
        <v>40</v>
      </c>
      <c r="AD53" s="83" t="s">
        <v>40</v>
      </c>
      <c r="AE53" s="83" t="s">
        <v>40</v>
      </c>
      <c r="AF53" s="83">
        <v>8077116122</v>
      </c>
    </row>
    <row r="54" spans="1:32" x14ac:dyDescent="0.15">
      <c r="A54" s="82" t="s">
        <v>87</v>
      </c>
      <c r="B54" s="83" t="s">
        <v>40</v>
      </c>
      <c r="C54" s="83" t="s">
        <v>40</v>
      </c>
      <c r="D54" s="83" t="s">
        <v>40</v>
      </c>
      <c r="E54" s="83" t="s">
        <v>40</v>
      </c>
      <c r="F54" s="83" t="s">
        <v>40</v>
      </c>
      <c r="G54" s="83" t="s">
        <v>40</v>
      </c>
      <c r="H54" s="83" t="s">
        <v>40</v>
      </c>
      <c r="I54" s="83" t="s">
        <v>40</v>
      </c>
      <c r="J54" s="83" t="s">
        <v>40</v>
      </c>
      <c r="L54" s="82" t="s">
        <v>87</v>
      </c>
      <c r="M54" s="83" t="s">
        <v>40</v>
      </c>
      <c r="N54" s="83" t="s">
        <v>40</v>
      </c>
      <c r="O54" s="83" t="s">
        <v>40</v>
      </c>
      <c r="P54" s="83" t="s">
        <v>40</v>
      </c>
      <c r="Q54" s="83" t="s">
        <v>40</v>
      </c>
      <c r="R54" s="83" t="s">
        <v>40</v>
      </c>
      <c r="S54" s="83" t="s">
        <v>40</v>
      </c>
      <c r="T54" s="83" t="s">
        <v>40</v>
      </c>
      <c r="U54" s="83" t="s">
        <v>40</v>
      </c>
      <c r="W54" s="82" t="s">
        <v>87</v>
      </c>
      <c r="X54" s="83" t="s">
        <v>40</v>
      </c>
      <c r="Y54" s="83" t="s">
        <v>40</v>
      </c>
      <c r="Z54" s="83" t="s">
        <v>40</v>
      </c>
      <c r="AA54" s="83" t="s">
        <v>40</v>
      </c>
      <c r="AB54" s="83" t="s">
        <v>40</v>
      </c>
      <c r="AC54" s="83" t="s">
        <v>40</v>
      </c>
      <c r="AD54" s="83" t="s">
        <v>40</v>
      </c>
      <c r="AE54" s="83" t="s">
        <v>40</v>
      </c>
      <c r="AF54" s="83" t="s">
        <v>40</v>
      </c>
    </row>
    <row r="55" spans="1:32" x14ac:dyDescent="0.15">
      <c r="A55" s="82" t="s">
        <v>88</v>
      </c>
      <c r="B55" s="83">
        <v>2211849</v>
      </c>
      <c r="C55" s="83" t="s">
        <v>40</v>
      </c>
      <c r="D55" s="83" t="s">
        <v>40</v>
      </c>
      <c r="E55" s="83">
        <v>317451200</v>
      </c>
      <c r="F55" s="83" t="s">
        <v>40</v>
      </c>
      <c r="G55" s="83" t="s">
        <v>40</v>
      </c>
      <c r="H55" s="83" t="s">
        <v>40</v>
      </c>
      <c r="I55" s="83" t="s">
        <v>40</v>
      </c>
      <c r="J55" s="83">
        <v>319663049</v>
      </c>
      <c r="L55" s="82" t="s">
        <v>88</v>
      </c>
      <c r="M55" s="83">
        <v>2211849</v>
      </c>
      <c r="N55" s="83" t="s">
        <v>40</v>
      </c>
      <c r="O55" s="83" t="s">
        <v>40</v>
      </c>
      <c r="P55" s="83">
        <v>317451200</v>
      </c>
      <c r="Q55" s="83" t="s">
        <v>40</v>
      </c>
      <c r="R55" s="83" t="s">
        <v>40</v>
      </c>
      <c r="S55" s="83" t="s">
        <v>40</v>
      </c>
      <c r="T55" s="83" t="s">
        <v>40</v>
      </c>
      <c r="U55" s="83">
        <v>319663049</v>
      </c>
      <c r="W55" s="82" t="s">
        <v>88</v>
      </c>
      <c r="X55" s="83" t="s">
        <v>40</v>
      </c>
      <c r="Y55" s="83" t="s">
        <v>40</v>
      </c>
      <c r="Z55" s="83" t="s">
        <v>40</v>
      </c>
      <c r="AA55" s="83" t="s">
        <v>40</v>
      </c>
      <c r="AB55" s="83" t="s">
        <v>40</v>
      </c>
      <c r="AC55" s="83" t="s">
        <v>40</v>
      </c>
      <c r="AD55" s="83" t="s">
        <v>40</v>
      </c>
      <c r="AE55" s="83" t="s">
        <v>40</v>
      </c>
      <c r="AF55" s="83" t="s">
        <v>40</v>
      </c>
    </row>
    <row r="56" spans="1:32" x14ac:dyDescent="0.15">
      <c r="A56" s="82" t="s">
        <v>89</v>
      </c>
      <c r="B56" s="83" t="s">
        <v>40</v>
      </c>
      <c r="C56" s="83" t="s">
        <v>40</v>
      </c>
      <c r="D56" s="83" t="s">
        <v>40</v>
      </c>
      <c r="E56" s="83" t="s">
        <v>40</v>
      </c>
      <c r="F56" s="83" t="s">
        <v>40</v>
      </c>
      <c r="G56" s="83" t="s">
        <v>40</v>
      </c>
      <c r="H56" s="83" t="s">
        <v>40</v>
      </c>
      <c r="I56" s="83" t="s">
        <v>40</v>
      </c>
      <c r="J56" s="83" t="s">
        <v>40</v>
      </c>
      <c r="L56" s="82" t="s">
        <v>89</v>
      </c>
      <c r="M56" s="83" t="s">
        <v>40</v>
      </c>
      <c r="N56" s="83" t="s">
        <v>40</v>
      </c>
      <c r="O56" s="83" t="s">
        <v>40</v>
      </c>
      <c r="P56" s="83" t="s">
        <v>40</v>
      </c>
      <c r="Q56" s="83" t="s">
        <v>40</v>
      </c>
      <c r="R56" s="83" t="s">
        <v>40</v>
      </c>
      <c r="S56" s="83" t="s">
        <v>40</v>
      </c>
      <c r="T56" s="83" t="s">
        <v>40</v>
      </c>
      <c r="U56" s="83" t="s">
        <v>40</v>
      </c>
      <c r="W56" s="82" t="s">
        <v>89</v>
      </c>
      <c r="X56" s="83" t="s">
        <v>40</v>
      </c>
      <c r="Y56" s="83" t="s">
        <v>40</v>
      </c>
      <c r="Z56" s="83" t="s">
        <v>40</v>
      </c>
      <c r="AA56" s="83" t="s">
        <v>40</v>
      </c>
      <c r="AB56" s="83" t="s">
        <v>40</v>
      </c>
      <c r="AC56" s="83" t="s">
        <v>40</v>
      </c>
      <c r="AD56" s="83" t="s">
        <v>40</v>
      </c>
      <c r="AE56" s="83" t="s">
        <v>40</v>
      </c>
      <c r="AF56" s="83" t="s">
        <v>40</v>
      </c>
    </row>
    <row r="57" spans="1:32" x14ac:dyDescent="0.15">
      <c r="A57" s="82" t="s">
        <v>90</v>
      </c>
      <c r="B57" s="83" t="s">
        <v>40</v>
      </c>
      <c r="C57" s="83" t="s">
        <v>40</v>
      </c>
      <c r="D57" s="83" t="s">
        <v>40</v>
      </c>
      <c r="E57" s="83" t="s">
        <v>40</v>
      </c>
      <c r="F57" s="83" t="s">
        <v>40</v>
      </c>
      <c r="G57" s="83" t="s">
        <v>40</v>
      </c>
      <c r="H57" s="83" t="s">
        <v>40</v>
      </c>
      <c r="I57" s="83" t="s">
        <v>40</v>
      </c>
      <c r="J57" s="83" t="s">
        <v>40</v>
      </c>
      <c r="L57" s="82" t="s">
        <v>90</v>
      </c>
      <c r="M57" s="83" t="s">
        <v>40</v>
      </c>
      <c r="N57" s="83" t="s">
        <v>40</v>
      </c>
      <c r="O57" s="83" t="s">
        <v>40</v>
      </c>
      <c r="P57" s="83" t="s">
        <v>40</v>
      </c>
      <c r="Q57" s="83" t="s">
        <v>40</v>
      </c>
      <c r="R57" s="83" t="s">
        <v>40</v>
      </c>
      <c r="S57" s="83" t="s">
        <v>40</v>
      </c>
      <c r="T57" s="83" t="s">
        <v>40</v>
      </c>
      <c r="U57" s="83" t="s">
        <v>40</v>
      </c>
      <c r="W57" s="82" t="s">
        <v>90</v>
      </c>
      <c r="X57" s="83" t="s">
        <v>40</v>
      </c>
      <c r="Y57" s="83" t="s">
        <v>40</v>
      </c>
      <c r="Z57" s="83" t="s">
        <v>40</v>
      </c>
      <c r="AA57" s="83" t="s">
        <v>40</v>
      </c>
      <c r="AB57" s="83" t="s">
        <v>40</v>
      </c>
      <c r="AC57" s="83" t="s">
        <v>40</v>
      </c>
      <c r="AD57" s="83" t="s">
        <v>40</v>
      </c>
      <c r="AE57" s="83" t="s">
        <v>40</v>
      </c>
      <c r="AF57" s="83" t="s">
        <v>40</v>
      </c>
    </row>
    <row r="58" spans="1:32" x14ac:dyDescent="0.15">
      <c r="A58" s="82" t="s">
        <v>91</v>
      </c>
      <c r="B58" s="83" t="s">
        <v>40</v>
      </c>
      <c r="C58" s="83" t="s">
        <v>40</v>
      </c>
      <c r="D58" s="83" t="s">
        <v>40</v>
      </c>
      <c r="E58" s="83" t="s">
        <v>40</v>
      </c>
      <c r="F58" s="83" t="s">
        <v>40</v>
      </c>
      <c r="G58" s="83" t="s">
        <v>40</v>
      </c>
      <c r="H58" s="83" t="s">
        <v>40</v>
      </c>
      <c r="I58" s="83" t="s">
        <v>40</v>
      </c>
      <c r="J58" s="83" t="s">
        <v>40</v>
      </c>
      <c r="L58" s="82" t="s">
        <v>91</v>
      </c>
      <c r="M58" s="83" t="s">
        <v>40</v>
      </c>
      <c r="N58" s="83" t="s">
        <v>40</v>
      </c>
      <c r="O58" s="83" t="s">
        <v>40</v>
      </c>
      <c r="P58" s="83" t="s">
        <v>40</v>
      </c>
      <c r="Q58" s="83" t="s">
        <v>40</v>
      </c>
      <c r="R58" s="83" t="s">
        <v>40</v>
      </c>
      <c r="S58" s="83" t="s">
        <v>40</v>
      </c>
      <c r="T58" s="83" t="s">
        <v>40</v>
      </c>
      <c r="U58" s="83" t="s">
        <v>40</v>
      </c>
      <c r="W58" s="82" t="s">
        <v>91</v>
      </c>
      <c r="X58" s="83" t="s">
        <v>40</v>
      </c>
      <c r="Y58" s="83" t="s">
        <v>40</v>
      </c>
      <c r="Z58" s="83" t="s">
        <v>40</v>
      </c>
      <c r="AA58" s="83" t="s">
        <v>40</v>
      </c>
      <c r="AB58" s="83" t="s">
        <v>40</v>
      </c>
      <c r="AC58" s="83" t="s">
        <v>40</v>
      </c>
      <c r="AD58" s="83" t="s">
        <v>40</v>
      </c>
      <c r="AE58" s="83" t="s">
        <v>40</v>
      </c>
      <c r="AF58" s="83" t="s">
        <v>40</v>
      </c>
    </row>
    <row r="59" spans="1:32" x14ac:dyDescent="0.15">
      <c r="A59" s="82" t="s">
        <v>92</v>
      </c>
      <c r="B59" s="83">
        <v>5</v>
      </c>
      <c r="C59" s="83">
        <v>1177200</v>
      </c>
      <c r="D59" s="83" t="s">
        <v>40</v>
      </c>
      <c r="E59" s="83">
        <v>101079560</v>
      </c>
      <c r="F59" s="83" t="s">
        <v>40</v>
      </c>
      <c r="G59" s="83">
        <v>5778000</v>
      </c>
      <c r="H59" s="83" t="s">
        <v>40</v>
      </c>
      <c r="I59" s="83" t="s">
        <v>40</v>
      </c>
      <c r="J59" s="83">
        <v>108034765</v>
      </c>
      <c r="L59" s="82" t="s">
        <v>92</v>
      </c>
      <c r="M59" s="83">
        <v>5</v>
      </c>
      <c r="N59" s="83">
        <v>1177200</v>
      </c>
      <c r="O59" s="83" t="s">
        <v>40</v>
      </c>
      <c r="P59" s="83">
        <v>101079560</v>
      </c>
      <c r="Q59" s="83" t="s">
        <v>40</v>
      </c>
      <c r="R59" s="83">
        <v>5778000</v>
      </c>
      <c r="S59" s="83" t="s">
        <v>40</v>
      </c>
      <c r="T59" s="83" t="s">
        <v>40</v>
      </c>
      <c r="U59" s="83">
        <v>108034765</v>
      </c>
      <c r="W59" s="82" t="s">
        <v>92</v>
      </c>
      <c r="X59" s="83" t="s">
        <v>40</v>
      </c>
      <c r="Y59" s="83" t="s">
        <v>40</v>
      </c>
      <c r="Z59" s="83" t="s">
        <v>40</v>
      </c>
      <c r="AA59" s="83" t="s">
        <v>40</v>
      </c>
      <c r="AB59" s="83" t="s">
        <v>40</v>
      </c>
      <c r="AC59" s="83" t="s">
        <v>40</v>
      </c>
      <c r="AD59" s="83" t="s">
        <v>40</v>
      </c>
      <c r="AE59" s="83" t="s">
        <v>40</v>
      </c>
      <c r="AF59" s="83" t="s">
        <v>40</v>
      </c>
    </row>
    <row r="60" spans="1:32" x14ac:dyDescent="0.15">
      <c r="A60" s="82" t="s">
        <v>93</v>
      </c>
      <c r="B60" s="83" t="s">
        <v>40</v>
      </c>
      <c r="C60" s="83" t="s">
        <v>40</v>
      </c>
      <c r="D60" s="83" t="s">
        <v>40</v>
      </c>
      <c r="E60" s="83" t="s">
        <v>40</v>
      </c>
      <c r="F60" s="83" t="s">
        <v>40</v>
      </c>
      <c r="G60" s="83" t="s">
        <v>40</v>
      </c>
      <c r="H60" s="83" t="s">
        <v>40</v>
      </c>
      <c r="I60" s="83" t="s">
        <v>40</v>
      </c>
      <c r="J60" s="83" t="s">
        <v>40</v>
      </c>
      <c r="L60" s="82" t="s">
        <v>93</v>
      </c>
      <c r="M60" s="83" t="s">
        <v>40</v>
      </c>
      <c r="N60" s="83" t="s">
        <v>40</v>
      </c>
      <c r="O60" s="83" t="s">
        <v>40</v>
      </c>
      <c r="P60" s="83" t="s">
        <v>40</v>
      </c>
      <c r="Q60" s="83" t="s">
        <v>40</v>
      </c>
      <c r="R60" s="83" t="s">
        <v>40</v>
      </c>
      <c r="S60" s="83" t="s">
        <v>40</v>
      </c>
      <c r="T60" s="83" t="s">
        <v>40</v>
      </c>
      <c r="U60" s="83" t="s">
        <v>40</v>
      </c>
      <c r="W60" s="82" t="s">
        <v>93</v>
      </c>
      <c r="X60" s="83" t="s">
        <v>40</v>
      </c>
      <c r="Y60" s="83" t="s">
        <v>40</v>
      </c>
      <c r="Z60" s="83" t="s">
        <v>40</v>
      </c>
      <c r="AA60" s="83" t="s">
        <v>40</v>
      </c>
      <c r="AB60" s="83" t="s">
        <v>40</v>
      </c>
      <c r="AC60" s="83" t="s">
        <v>40</v>
      </c>
      <c r="AD60" s="83" t="s">
        <v>40</v>
      </c>
      <c r="AE60" s="83" t="s">
        <v>40</v>
      </c>
      <c r="AF60" s="83" t="s">
        <v>40</v>
      </c>
    </row>
    <row r="61" spans="1:32" x14ac:dyDescent="0.15">
      <c r="A61" s="82" t="s">
        <v>94</v>
      </c>
      <c r="B61" s="83">
        <v>48788000</v>
      </c>
      <c r="C61" s="83" t="s">
        <v>40</v>
      </c>
      <c r="D61" s="83" t="s">
        <v>40</v>
      </c>
      <c r="E61" s="83" t="s">
        <v>40</v>
      </c>
      <c r="F61" s="83" t="s">
        <v>40</v>
      </c>
      <c r="G61" s="83" t="s">
        <v>40</v>
      </c>
      <c r="H61" s="83" t="s">
        <v>40</v>
      </c>
      <c r="I61" s="83" t="s">
        <v>40</v>
      </c>
      <c r="J61" s="83">
        <v>48788000</v>
      </c>
      <c r="L61" s="82" t="s">
        <v>94</v>
      </c>
      <c r="M61" s="83">
        <v>48788000</v>
      </c>
      <c r="N61" s="83" t="s">
        <v>40</v>
      </c>
      <c r="O61" s="83" t="s">
        <v>40</v>
      </c>
      <c r="P61" s="83" t="s">
        <v>40</v>
      </c>
      <c r="Q61" s="83" t="s">
        <v>40</v>
      </c>
      <c r="R61" s="83" t="s">
        <v>40</v>
      </c>
      <c r="S61" s="83" t="s">
        <v>40</v>
      </c>
      <c r="T61" s="83" t="s">
        <v>40</v>
      </c>
      <c r="U61" s="83">
        <v>48788000</v>
      </c>
      <c r="W61" s="82" t="s">
        <v>94</v>
      </c>
      <c r="X61" s="83" t="s">
        <v>40</v>
      </c>
      <c r="Y61" s="83" t="s">
        <v>40</v>
      </c>
      <c r="Z61" s="83" t="s">
        <v>40</v>
      </c>
      <c r="AA61" s="83" t="s">
        <v>40</v>
      </c>
      <c r="AB61" s="83" t="s">
        <v>40</v>
      </c>
      <c r="AC61" s="83" t="s">
        <v>40</v>
      </c>
      <c r="AD61" s="83" t="s">
        <v>40</v>
      </c>
      <c r="AE61" s="83" t="s">
        <v>40</v>
      </c>
      <c r="AF61" s="83" t="s">
        <v>40</v>
      </c>
    </row>
    <row r="62" spans="1:32" x14ac:dyDescent="0.15">
      <c r="A62" s="82" t="s">
        <v>95</v>
      </c>
      <c r="B62" s="83" t="s">
        <v>40</v>
      </c>
      <c r="C62" s="83">
        <v>9971511</v>
      </c>
      <c r="D62" s="83">
        <v>2165600</v>
      </c>
      <c r="E62" s="83">
        <v>1586450</v>
      </c>
      <c r="F62" s="83" t="s">
        <v>40</v>
      </c>
      <c r="G62" s="83">
        <v>4136400</v>
      </c>
      <c r="H62" s="83">
        <v>26802268</v>
      </c>
      <c r="I62" s="83">
        <v>1598034</v>
      </c>
      <c r="J62" s="83">
        <v>46260263</v>
      </c>
      <c r="L62" s="82" t="s">
        <v>95</v>
      </c>
      <c r="M62" s="83" t="s">
        <v>40</v>
      </c>
      <c r="N62" s="83">
        <v>9971511</v>
      </c>
      <c r="O62" s="83">
        <v>2165600</v>
      </c>
      <c r="P62" s="83">
        <v>1586450</v>
      </c>
      <c r="Q62" s="83" t="s">
        <v>40</v>
      </c>
      <c r="R62" s="83">
        <v>4136400</v>
      </c>
      <c r="S62" s="83">
        <v>26802268</v>
      </c>
      <c r="T62" s="83">
        <v>1598034</v>
      </c>
      <c r="U62" s="83">
        <v>46260263</v>
      </c>
      <c r="W62" s="82" t="s">
        <v>95</v>
      </c>
      <c r="X62" s="83" t="s">
        <v>40</v>
      </c>
      <c r="Y62" s="83" t="s">
        <v>40</v>
      </c>
      <c r="Z62" s="83" t="s">
        <v>40</v>
      </c>
      <c r="AA62" s="83" t="s">
        <v>40</v>
      </c>
      <c r="AB62" s="83" t="s">
        <v>40</v>
      </c>
      <c r="AC62" s="83" t="s">
        <v>40</v>
      </c>
      <c r="AD62" s="83" t="s">
        <v>40</v>
      </c>
      <c r="AE62" s="83" t="s">
        <v>40</v>
      </c>
      <c r="AF62" s="83" t="s">
        <v>40</v>
      </c>
    </row>
    <row r="63" spans="1:32" x14ac:dyDescent="0.15">
      <c r="A63" s="82" t="s">
        <v>96</v>
      </c>
      <c r="B63" s="83" t="s">
        <v>40</v>
      </c>
      <c r="C63" s="83">
        <v>4997832</v>
      </c>
      <c r="D63" s="83">
        <v>272157</v>
      </c>
      <c r="E63" s="83" t="s">
        <v>40</v>
      </c>
      <c r="F63" s="83" t="s">
        <v>40</v>
      </c>
      <c r="G63" s="83" t="s">
        <v>40</v>
      </c>
      <c r="H63" s="83" t="s">
        <v>40</v>
      </c>
      <c r="I63" s="83" t="s">
        <v>40</v>
      </c>
      <c r="J63" s="83">
        <v>5269989</v>
      </c>
      <c r="L63" s="82" t="s">
        <v>96</v>
      </c>
      <c r="M63" s="83" t="s">
        <v>40</v>
      </c>
      <c r="N63" s="83">
        <v>4997832</v>
      </c>
      <c r="O63" s="83">
        <v>272157</v>
      </c>
      <c r="P63" s="83" t="s">
        <v>40</v>
      </c>
      <c r="Q63" s="83" t="s">
        <v>40</v>
      </c>
      <c r="R63" s="83" t="s">
        <v>40</v>
      </c>
      <c r="S63" s="83" t="s">
        <v>40</v>
      </c>
      <c r="T63" s="83" t="s">
        <v>40</v>
      </c>
      <c r="U63" s="83">
        <v>5269989</v>
      </c>
      <c r="W63" s="82" t="s">
        <v>96</v>
      </c>
      <c r="X63" s="83" t="s">
        <v>40</v>
      </c>
      <c r="Y63" s="83" t="s">
        <v>40</v>
      </c>
      <c r="Z63" s="83" t="s">
        <v>40</v>
      </c>
      <c r="AA63" s="83" t="s">
        <v>40</v>
      </c>
      <c r="AB63" s="83" t="s">
        <v>40</v>
      </c>
      <c r="AC63" s="83" t="s">
        <v>40</v>
      </c>
      <c r="AD63" s="83" t="s">
        <v>40</v>
      </c>
      <c r="AE63" s="83" t="s">
        <v>40</v>
      </c>
      <c r="AF63" s="83" t="s">
        <v>40</v>
      </c>
    </row>
    <row r="64" spans="1:32" x14ac:dyDescent="0.15">
      <c r="A64" s="82" t="s">
        <v>97</v>
      </c>
      <c r="B64" s="83" t="s">
        <v>40</v>
      </c>
      <c r="C64" s="83">
        <v>4973679</v>
      </c>
      <c r="D64" s="83">
        <v>1893443</v>
      </c>
      <c r="E64" s="83">
        <v>1586450</v>
      </c>
      <c r="F64" s="83" t="s">
        <v>40</v>
      </c>
      <c r="G64" s="83">
        <v>4136400</v>
      </c>
      <c r="H64" s="83">
        <v>26802268</v>
      </c>
      <c r="I64" s="83">
        <v>1598034</v>
      </c>
      <c r="J64" s="83">
        <v>40990274</v>
      </c>
      <c r="L64" s="82" t="s">
        <v>97</v>
      </c>
      <c r="M64" s="83" t="s">
        <v>40</v>
      </c>
      <c r="N64" s="83">
        <v>4973679</v>
      </c>
      <c r="O64" s="83">
        <v>1893443</v>
      </c>
      <c r="P64" s="83">
        <v>1586450</v>
      </c>
      <c r="Q64" s="83" t="s">
        <v>40</v>
      </c>
      <c r="R64" s="83">
        <v>4136400</v>
      </c>
      <c r="S64" s="83">
        <v>26802268</v>
      </c>
      <c r="T64" s="83">
        <v>1598034</v>
      </c>
      <c r="U64" s="83">
        <v>40990274</v>
      </c>
      <c r="W64" s="82" t="s">
        <v>97</v>
      </c>
      <c r="X64" s="83" t="s">
        <v>40</v>
      </c>
      <c r="Y64" s="83" t="s">
        <v>40</v>
      </c>
      <c r="Z64" s="83" t="s">
        <v>40</v>
      </c>
      <c r="AA64" s="83" t="s">
        <v>40</v>
      </c>
      <c r="AB64" s="83" t="s">
        <v>40</v>
      </c>
      <c r="AC64" s="83" t="s">
        <v>40</v>
      </c>
      <c r="AD64" s="83" t="s">
        <v>40</v>
      </c>
      <c r="AE64" s="83" t="s">
        <v>40</v>
      </c>
      <c r="AF64" s="83" t="s">
        <v>40</v>
      </c>
    </row>
    <row r="65" spans="1:32" x14ac:dyDescent="0.15">
      <c r="A65" s="82" t="s">
        <v>98</v>
      </c>
      <c r="B65" s="83" t="s">
        <v>40</v>
      </c>
      <c r="C65" s="83" t="s">
        <v>40</v>
      </c>
      <c r="D65" s="83" t="s">
        <v>40</v>
      </c>
      <c r="E65" s="83" t="s">
        <v>40</v>
      </c>
      <c r="F65" s="83" t="s">
        <v>40</v>
      </c>
      <c r="G65" s="83" t="s">
        <v>40</v>
      </c>
      <c r="H65" s="83" t="s">
        <v>40</v>
      </c>
      <c r="I65" s="83" t="s">
        <v>40</v>
      </c>
      <c r="J65" s="83" t="s">
        <v>40</v>
      </c>
      <c r="L65" s="82" t="s">
        <v>98</v>
      </c>
      <c r="M65" s="83" t="s">
        <v>40</v>
      </c>
      <c r="N65" s="83" t="s">
        <v>40</v>
      </c>
      <c r="O65" s="83" t="s">
        <v>40</v>
      </c>
      <c r="P65" s="83" t="s">
        <v>40</v>
      </c>
      <c r="Q65" s="83" t="s">
        <v>40</v>
      </c>
      <c r="R65" s="83" t="s">
        <v>40</v>
      </c>
      <c r="S65" s="83" t="s">
        <v>40</v>
      </c>
      <c r="T65" s="83" t="s">
        <v>40</v>
      </c>
      <c r="U65" s="83" t="s">
        <v>40</v>
      </c>
      <c r="W65" s="82" t="s">
        <v>98</v>
      </c>
      <c r="X65" s="83" t="s">
        <v>40</v>
      </c>
      <c r="Y65" s="83" t="s">
        <v>40</v>
      </c>
      <c r="Z65" s="83" t="s">
        <v>40</v>
      </c>
      <c r="AA65" s="83" t="s">
        <v>40</v>
      </c>
      <c r="AB65" s="83" t="s">
        <v>40</v>
      </c>
      <c r="AC65" s="83" t="s">
        <v>40</v>
      </c>
      <c r="AD65" s="83" t="s">
        <v>40</v>
      </c>
      <c r="AE65" s="83" t="s">
        <v>40</v>
      </c>
      <c r="AF65" s="83" t="s">
        <v>40</v>
      </c>
    </row>
    <row r="66" spans="1:32" x14ac:dyDescent="0.15">
      <c r="A66" s="82" t="s">
        <v>99</v>
      </c>
      <c r="B66" s="83" t="s">
        <v>40</v>
      </c>
      <c r="C66" s="83">
        <v>1</v>
      </c>
      <c r="D66" s="83">
        <v>5148280</v>
      </c>
      <c r="E66" s="83" t="s">
        <v>40</v>
      </c>
      <c r="F66" s="83" t="s">
        <v>40</v>
      </c>
      <c r="G66" s="83" t="s">
        <v>40</v>
      </c>
      <c r="H66" s="83">
        <v>1526087</v>
      </c>
      <c r="I66" s="83" t="s">
        <v>40</v>
      </c>
      <c r="J66" s="83">
        <v>6674368</v>
      </c>
      <c r="L66" s="82" t="s">
        <v>99</v>
      </c>
      <c r="M66" s="83" t="s">
        <v>40</v>
      </c>
      <c r="N66" s="83">
        <v>1</v>
      </c>
      <c r="O66" s="83">
        <v>5148280</v>
      </c>
      <c r="P66" s="83" t="s">
        <v>40</v>
      </c>
      <c r="Q66" s="83" t="s">
        <v>40</v>
      </c>
      <c r="R66" s="83" t="s">
        <v>40</v>
      </c>
      <c r="S66" s="83">
        <v>1526087</v>
      </c>
      <c r="T66" s="83" t="s">
        <v>40</v>
      </c>
      <c r="U66" s="83">
        <v>6674368</v>
      </c>
      <c r="W66" s="82" t="s">
        <v>99</v>
      </c>
      <c r="X66" s="83" t="s">
        <v>40</v>
      </c>
      <c r="Y66" s="83" t="s">
        <v>40</v>
      </c>
      <c r="Z66" s="83" t="s">
        <v>40</v>
      </c>
      <c r="AA66" s="83" t="s">
        <v>40</v>
      </c>
      <c r="AB66" s="83" t="s">
        <v>40</v>
      </c>
      <c r="AC66" s="83" t="s">
        <v>40</v>
      </c>
      <c r="AD66" s="83" t="s">
        <v>40</v>
      </c>
      <c r="AE66" s="83" t="s">
        <v>40</v>
      </c>
      <c r="AF66" s="83" t="s">
        <v>40</v>
      </c>
    </row>
    <row r="67" spans="1:32" x14ac:dyDescent="0.15">
      <c r="A67" s="82" t="s">
        <v>100</v>
      </c>
      <c r="B67" s="83" t="s">
        <v>40</v>
      </c>
      <c r="C67" s="83">
        <v>1</v>
      </c>
      <c r="D67" s="83">
        <v>5148280</v>
      </c>
      <c r="E67" s="83" t="s">
        <v>40</v>
      </c>
      <c r="F67" s="83" t="s">
        <v>40</v>
      </c>
      <c r="G67" s="83" t="s">
        <v>40</v>
      </c>
      <c r="H67" s="83">
        <v>1526087</v>
      </c>
      <c r="I67" s="83" t="s">
        <v>40</v>
      </c>
      <c r="J67" s="83">
        <v>6674368</v>
      </c>
      <c r="L67" s="82" t="s">
        <v>100</v>
      </c>
      <c r="M67" s="83" t="s">
        <v>40</v>
      </c>
      <c r="N67" s="83">
        <v>1</v>
      </c>
      <c r="O67" s="83">
        <v>5148280</v>
      </c>
      <c r="P67" s="83" t="s">
        <v>40</v>
      </c>
      <c r="Q67" s="83" t="s">
        <v>40</v>
      </c>
      <c r="R67" s="83" t="s">
        <v>40</v>
      </c>
      <c r="S67" s="83">
        <v>1526087</v>
      </c>
      <c r="T67" s="83" t="s">
        <v>40</v>
      </c>
      <c r="U67" s="83">
        <v>6674368</v>
      </c>
      <c r="W67" s="82" t="s">
        <v>100</v>
      </c>
      <c r="X67" s="83" t="s">
        <v>40</v>
      </c>
      <c r="Y67" s="83" t="s">
        <v>40</v>
      </c>
      <c r="Z67" s="83" t="s">
        <v>40</v>
      </c>
      <c r="AA67" s="83" t="s">
        <v>40</v>
      </c>
      <c r="AB67" s="83" t="s">
        <v>40</v>
      </c>
      <c r="AC67" s="83" t="s">
        <v>40</v>
      </c>
      <c r="AD67" s="83" t="s">
        <v>40</v>
      </c>
      <c r="AE67" s="83" t="s">
        <v>40</v>
      </c>
      <c r="AF67" s="83" t="s">
        <v>40</v>
      </c>
    </row>
    <row r="68" spans="1:32" x14ac:dyDescent="0.15">
      <c r="A68" s="82" t="s">
        <v>101</v>
      </c>
      <c r="B68" s="83" t="s">
        <v>40</v>
      </c>
      <c r="C68" s="83" t="s">
        <v>40</v>
      </c>
      <c r="D68" s="83" t="s">
        <v>40</v>
      </c>
      <c r="E68" s="83" t="s">
        <v>40</v>
      </c>
      <c r="F68" s="83" t="s">
        <v>40</v>
      </c>
      <c r="G68" s="83" t="s">
        <v>40</v>
      </c>
      <c r="H68" s="83" t="s">
        <v>40</v>
      </c>
      <c r="I68" s="83" t="s">
        <v>40</v>
      </c>
      <c r="J68" s="83" t="s">
        <v>40</v>
      </c>
      <c r="L68" s="82" t="s">
        <v>101</v>
      </c>
      <c r="M68" s="83" t="s">
        <v>40</v>
      </c>
      <c r="N68" s="83" t="s">
        <v>40</v>
      </c>
      <c r="O68" s="83" t="s">
        <v>40</v>
      </c>
      <c r="P68" s="83" t="s">
        <v>40</v>
      </c>
      <c r="Q68" s="83" t="s">
        <v>40</v>
      </c>
      <c r="R68" s="83" t="s">
        <v>40</v>
      </c>
      <c r="S68" s="83" t="s">
        <v>40</v>
      </c>
      <c r="T68" s="83" t="s">
        <v>40</v>
      </c>
      <c r="U68" s="83" t="s">
        <v>40</v>
      </c>
      <c r="W68" s="82" t="s">
        <v>101</v>
      </c>
      <c r="X68" s="83" t="s">
        <v>40</v>
      </c>
      <c r="Y68" s="83" t="s">
        <v>40</v>
      </c>
      <c r="Z68" s="83" t="s">
        <v>40</v>
      </c>
      <c r="AA68" s="83" t="s">
        <v>40</v>
      </c>
      <c r="AB68" s="83" t="s">
        <v>40</v>
      </c>
      <c r="AC68" s="83" t="s">
        <v>40</v>
      </c>
      <c r="AD68" s="83" t="s">
        <v>40</v>
      </c>
      <c r="AE68" s="83" t="s">
        <v>40</v>
      </c>
      <c r="AF68" s="83" t="s">
        <v>40</v>
      </c>
    </row>
    <row r="69" spans="1:32" x14ac:dyDescent="0.15">
      <c r="A69" s="82" t="s">
        <v>102</v>
      </c>
      <c r="B69" s="83" t="s">
        <v>40</v>
      </c>
      <c r="C69" s="83" t="s">
        <v>40</v>
      </c>
      <c r="D69" s="83" t="s">
        <v>40</v>
      </c>
      <c r="E69" s="83" t="s">
        <v>40</v>
      </c>
      <c r="F69" s="83" t="s">
        <v>40</v>
      </c>
      <c r="G69" s="83" t="s">
        <v>40</v>
      </c>
      <c r="H69" s="83" t="s">
        <v>40</v>
      </c>
      <c r="I69" s="83" t="s">
        <v>40</v>
      </c>
      <c r="J69" s="83" t="s">
        <v>40</v>
      </c>
      <c r="L69" s="82" t="s">
        <v>102</v>
      </c>
      <c r="M69" s="83" t="s">
        <v>40</v>
      </c>
      <c r="N69" s="83" t="s">
        <v>40</v>
      </c>
      <c r="O69" s="83" t="s">
        <v>40</v>
      </c>
      <c r="P69" s="83" t="s">
        <v>40</v>
      </c>
      <c r="Q69" s="83" t="s">
        <v>40</v>
      </c>
      <c r="R69" s="83" t="s">
        <v>40</v>
      </c>
      <c r="S69" s="83" t="s">
        <v>40</v>
      </c>
      <c r="T69" s="83" t="s">
        <v>40</v>
      </c>
      <c r="U69" s="83" t="s">
        <v>40</v>
      </c>
      <c r="W69" s="82" t="s">
        <v>102</v>
      </c>
      <c r="X69" s="83" t="s">
        <v>40</v>
      </c>
      <c r="Y69" s="83" t="s">
        <v>40</v>
      </c>
      <c r="Z69" s="83" t="s">
        <v>40</v>
      </c>
      <c r="AA69" s="83" t="s">
        <v>40</v>
      </c>
      <c r="AB69" s="83" t="s">
        <v>40</v>
      </c>
      <c r="AC69" s="83" t="s">
        <v>40</v>
      </c>
      <c r="AD69" s="83" t="s">
        <v>40</v>
      </c>
      <c r="AE69" s="83" t="s">
        <v>40</v>
      </c>
      <c r="AF69" s="83" t="s">
        <v>40</v>
      </c>
    </row>
    <row r="70" spans="1:32" x14ac:dyDescent="0.15">
      <c r="A70" s="82" t="s">
        <v>103</v>
      </c>
      <c r="B70" s="83" t="s">
        <v>40</v>
      </c>
      <c r="C70" s="83" t="s">
        <v>40</v>
      </c>
      <c r="D70" s="83" t="s">
        <v>40</v>
      </c>
      <c r="E70" s="83" t="s">
        <v>40</v>
      </c>
      <c r="F70" s="83" t="s">
        <v>40</v>
      </c>
      <c r="G70" s="83" t="s">
        <v>40</v>
      </c>
      <c r="H70" s="83" t="s">
        <v>40</v>
      </c>
      <c r="I70" s="83" t="s">
        <v>40</v>
      </c>
      <c r="J70" s="83" t="s">
        <v>40</v>
      </c>
      <c r="L70" s="82" t="s">
        <v>103</v>
      </c>
      <c r="M70" s="83" t="s">
        <v>40</v>
      </c>
      <c r="N70" s="83" t="s">
        <v>40</v>
      </c>
      <c r="O70" s="83" t="s">
        <v>40</v>
      </c>
      <c r="P70" s="83" t="s">
        <v>40</v>
      </c>
      <c r="Q70" s="83" t="s">
        <v>40</v>
      </c>
      <c r="R70" s="83" t="s">
        <v>40</v>
      </c>
      <c r="S70" s="83" t="s">
        <v>40</v>
      </c>
      <c r="T70" s="83" t="s">
        <v>40</v>
      </c>
      <c r="U70" s="83" t="s">
        <v>40</v>
      </c>
      <c r="W70" s="82" t="s">
        <v>103</v>
      </c>
      <c r="X70" s="83" t="s">
        <v>40</v>
      </c>
      <c r="Y70" s="83" t="s">
        <v>40</v>
      </c>
      <c r="Z70" s="83" t="s">
        <v>40</v>
      </c>
      <c r="AA70" s="83" t="s">
        <v>40</v>
      </c>
      <c r="AB70" s="83" t="s">
        <v>40</v>
      </c>
      <c r="AC70" s="83" t="s">
        <v>40</v>
      </c>
      <c r="AD70" s="83" t="s">
        <v>40</v>
      </c>
      <c r="AE70" s="83" t="s">
        <v>40</v>
      </c>
      <c r="AF70" s="83" t="s">
        <v>40</v>
      </c>
    </row>
    <row r="71" spans="1:32" x14ac:dyDescent="0.15">
      <c r="A71" s="82" t="s">
        <v>104</v>
      </c>
      <c r="B71" s="83" t="s">
        <v>40</v>
      </c>
      <c r="C71" s="83" t="s">
        <v>40</v>
      </c>
      <c r="D71" s="83" t="s">
        <v>40</v>
      </c>
      <c r="E71" s="83" t="s">
        <v>40</v>
      </c>
      <c r="F71" s="83" t="s">
        <v>40</v>
      </c>
      <c r="G71" s="83" t="s">
        <v>40</v>
      </c>
      <c r="H71" s="83" t="s">
        <v>40</v>
      </c>
      <c r="I71" s="83" t="s">
        <v>40</v>
      </c>
      <c r="J71" s="83" t="s">
        <v>40</v>
      </c>
      <c r="L71" s="82" t="s">
        <v>104</v>
      </c>
      <c r="M71" s="83" t="s">
        <v>40</v>
      </c>
      <c r="N71" s="83" t="s">
        <v>40</v>
      </c>
      <c r="O71" s="83" t="s">
        <v>40</v>
      </c>
      <c r="P71" s="83" t="s">
        <v>40</v>
      </c>
      <c r="Q71" s="83" t="s">
        <v>40</v>
      </c>
      <c r="R71" s="83" t="s">
        <v>40</v>
      </c>
      <c r="S71" s="83" t="s">
        <v>40</v>
      </c>
      <c r="T71" s="83" t="s">
        <v>40</v>
      </c>
      <c r="U71" s="83" t="s">
        <v>40</v>
      </c>
      <c r="W71" s="82" t="s">
        <v>104</v>
      </c>
      <c r="X71" s="83" t="s">
        <v>40</v>
      </c>
      <c r="Y71" s="83" t="s">
        <v>40</v>
      </c>
      <c r="Z71" s="83" t="s">
        <v>40</v>
      </c>
      <c r="AA71" s="83" t="s">
        <v>40</v>
      </c>
      <c r="AB71" s="83" t="s">
        <v>40</v>
      </c>
      <c r="AC71" s="83" t="s">
        <v>40</v>
      </c>
      <c r="AD71" s="83" t="s">
        <v>40</v>
      </c>
      <c r="AE71" s="83" t="s">
        <v>40</v>
      </c>
      <c r="AF71" s="83" t="s">
        <v>40</v>
      </c>
    </row>
    <row r="72" spans="1:32" x14ac:dyDescent="0.15">
      <c r="A72" s="82" t="s">
        <v>8</v>
      </c>
      <c r="B72" s="83">
        <v>8712800739</v>
      </c>
      <c r="C72" s="83">
        <v>3860269835</v>
      </c>
      <c r="D72" s="83">
        <v>1606901354</v>
      </c>
      <c r="E72" s="83">
        <v>9023936059</v>
      </c>
      <c r="F72" s="83">
        <v>7222613</v>
      </c>
      <c r="G72" s="83">
        <v>42690328</v>
      </c>
      <c r="H72" s="83">
        <v>1350021350</v>
      </c>
      <c r="I72" s="83">
        <v>30423536</v>
      </c>
      <c r="J72" s="83">
        <v>24634265814</v>
      </c>
      <c r="L72" s="82" t="s">
        <v>8</v>
      </c>
      <c r="M72" s="83">
        <v>8294019490</v>
      </c>
      <c r="N72" s="83">
        <v>3860269835</v>
      </c>
      <c r="O72" s="83">
        <v>1606901354</v>
      </c>
      <c r="P72" s="83">
        <v>481004886</v>
      </c>
      <c r="Q72" s="83">
        <v>7222613</v>
      </c>
      <c r="R72" s="83">
        <v>42690328</v>
      </c>
      <c r="S72" s="83">
        <v>1350021350</v>
      </c>
      <c r="T72" s="83">
        <v>30423536</v>
      </c>
      <c r="U72" s="83">
        <v>15672553392</v>
      </c>
      <c r="W72" s="82" t="s">
        <v>8</v>
      </c>
      <c r="X72" s="83">
        <v>418781249</v>
      </c>
      <c r="Y72" s="83" t="s">
        <v>40</v>
      </c>
      <c r="Z72" s="83" t="s">
        <v>40</v>
      </c>
      <c r="AA72" s="83">
        <v>8542931173</v>
      </c>
      <c r="AB72" s="83" t="s">
        <v>40</v>
      </c>
      <c r="AC72" s="83" t="s">
        <v>40</v>
      </c>
      <c r="AD72" s="83" t="s">
        <v>40</v>
      </c>
      <c r="AE72" s="83" t="s">
        <v>40</v>
      </c>
      <c r="AF72" s="83">
        <v>8961712422</v>
      </c>
    </row>
  </sheetData>
  <mergeCells count="3">
    <mergeCell ref="A1:J1"/>
    <mergeCell ref="L1:U1"/>
    <mergeCell ref="W1:AF1"/>
  </mergeCells>
  <phoneticPr fontId="3"/>
  <pageMargins left="0.7" right="0.7" top="0.75" bottom="0.75" header="0.3" footer="0.3"/>
  <pageSetup paperSize="9" scale="64" orientation="landscape" r:id="rId1"/>
  <colBreaks count="2" manualBreakCount="2">
    <brk id="11" max="1048575" man="1"/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30.75" style="6" customWidth="1"/>
    <col min="2" max="11" width="15.375" style="6" customWidth="1"/>
    <col min="12" max="12" width="7" style="55" bestFit="1" customWidth="1"/>
    <col min="13" max="13" width="11.375" style="6" bestFit="1" customWidth="1"/>
    <col min="14" max="16384" width="8.875" style="6"/>
  </cols>
  <sheetData>
    <row r="1" spans="1:13" ht="21" x14ac:dyDescent="0.2">
      <c r="A1" s="7" t="s">
        <v>116</v>
      </c>
    </row>
    <row r="2" spans="1:13" ht="13.5" x14ac:dyDescent="0.15">
      <c r="A2" s="36" t="s">
        <v>274</v>
      </c>
    </row>
    <row r="3" spans="1:13" ht="13.5" x14ac:dyDescent="0.15">
      <c r="A3" s="4" t="s">
        <v>359</v>
      </c>
    </row>
    <row r="5" spans="1:13" ht="13.5" x14ac:dyDescent="0.15">
      <c r="A5" s="21" t="s">
        <v>117</v>
      </c>
      <c r="H5" s="8" t="s">
        <v>11</v>
      </c>
    </row>
    <row r="6" spans="1:13" ht="33.75" x14ac:dyDescent="0.15">
      <c r="A6" s="2" t="s">
        <v>118</v>
      </c>
      <c r="B6" s="3" t="s">
        <v>119</v>
      </c>
      <c r="C6" s="3" t="s">
        <v>120</v>
      </c>
      <c r="D6" s="3" t="s">
        <v>121</v>
      </c>
      <c r="E6" s="3" t="s">
        <v>122</v>
      </c>
      <c r="F6" s="3" t="s">
        <v>123</v>
      </c>
      <c r="G6" s="3" t="s">
        <v>124</v>
      </c>
      <c r="H6" s="3" t="s">
        <v>7</v>
      </c>
    </row>
    <row r="7" spans="1:13" x14ac:dyDescent="0.15">
      <c r="A7" s="5"/>
      <c r="B7" s="1"/>
      <c r="C7" s="1"/>
      <c r="D7" s="1"/>
      <c r="E7" s="1"/>
      <c r="F7" s="1"/>
      <c r="G7" s="1"/>
      <c r="H7" s="1"/>
    </row>
    <row r="8" spans="1:13" x14ac:dyDescent="0.15">
      <c r="A8" s="5"/>
      <c r="B8" s="1"/>
      <c r="C8" s="1"/>
      <c r="D8" s="1"/>
      <c r="E8" s="1"/>
      <c r="F8" s="1"/>
      <c r="G8" s="1"/>
      <c r="H8" s="1"/>
    </row>
    <row r="9" spans="1:13" x14ac:dyDescent="0.15">
      <c r="A9" s="5"/>
      <c r="B9" s="1"/>
      <c r="C9" s="1"/>
      <c r="D9" s="1"/>
      <c r="E9" s="1"/>
      <c r="F9" s="1"/>
      <c r="G9" s="1"/>
      <c r="H9" s="1"/>
    </row>
    <row r="10" spans="1:13" x14ac:dyDescent="0.15">
      <c r="A10" s="9" t="s">
        <v>8</v>
      </c>
      <c r="B10" s="1"/>
      <c r="C10" s="1"/>
      <c r="D10" s="1"/>
      <c r="E10" s="1"/>
      <c r="F10" s="1"/>
      <c r="G10" s="1"/>
      <c r="H10" s="1"/>
    </row>
    <row r="12" spans="1:13" ht="13.5" x14ac:dyDescent="0.15">
      <c r="A12" s="21" t="s">
        <v>125</v>
      </c>
      <c r="J12" s="8" t="s">
        <v>11</v>
      </c>
    </row>
    <row r="13" spans="1:13" ht="33.75" x14ac:dyDescent="0.15">
      <c r="A13" s="2" t="s">
        <v>126</v>
      </c>
      <c r="B13" s="3" t="s">
        <v>127</v>
      </c>
      <c r="C13" s="3" t="s">
        <v>128</v>
      </c>
      <c r="D13" s="3" t="s">
        <v>129</v>
      </c>
      <c r="E13" s="3" t="s">
        <v>130</v>
      </c>
      <c r="F13" s="3" t="s">
        <v>131</v>
      </c>
      <c r="G13" s="3" t="s">
        <v>132</v>
      </c>
      <c r="H13" s="3" t="s">
        <v>133</v>
      </c>
      <c r="I13" s="3" t="s">
        <v>134</v>
      </c>
      <c r="J13" s="3" t="s">
        <v>7</v>
      </c>
    </row>
    <row r="14" spans="1:13" x14ac:dyDescent="0.15">
      <c r="A14" s="5" t="s">
        <v>285</v>
      </c>
      <c r="B14" s="1">
        <v>898477000</v>
      </c>
      <c r="C14" s="1">
        <v>72624858668</v>
      </c>
      <c r="D14" s="1">
        <v>23536454308</v>
      </c>
      <c r="E14" s="1">
        <f>C14-D14</f>
        <v>49088404360</v>
      </c>
      <c r="F14" s="1">
        <v>46302278658</v>
      </c>
      <c r="G14" s="22">
        <f>B14/F14</f>
        <v>1.9404595757292458E-2</v>
      </c>
      <c r="H14" s="1">
        <f>E14*G14</f>
        <v>952540642.97631264</v>
      </c>
      <c r="I14" s="1"/>
      <c r="J14" s="51">
        <v>898477000</v>
      </c>
      <c r="K14" s="52"/>
      <c r="M14" s="6">
        <f>J14+J26+J27</f>
        <v>900290000</v>
      </c>
    </row>
    <row r="15" spans="1:13" x14ac:dyDescent="0.15">
      <c r="A15" s="5"/>
      <c r="B15" s="1"/>
      <c r="C15" s="1"/>
      <c r="D15" s="1"/>
      <c r="E15" s="1"/>
      <c r="F15" s="1"/>
      <c r="G15" s="1"/>
      <c r="H15" s="1"/>
      <c r="I15" s="1"/>
      <c r="J15" s="51"/>
      <c r="K15" s="52"/>
    </row>
    <row r="16" spans="1:13" x14ac:dyDescent="0.15">
      <c r="A16" s="5"/>
      <c r="B16" s="1"/>
      <c r="C16" s="1"/>
      <c r="D16" s="1"/>
      <c r="E16" s="1"/>
      <c r="F16" s="1"/>
      <c r="G16" s="1"/>
      <c r="H16" s="1"/>
      <c r="I16" s="1"/>
      <c r="J16" s="51"/>
      <c r="K16" s="52"/>
      <c r="M16" s="6">
        <f>SUM(J16:J20)+SUM(J32:J39)</f>
        <v>13851000</v>
      </c>
    </row>
    <row r="17" spans="1:11" x14ac:dyDescent="0.15">
      <c r="A17" s="66"/>
      <c r="B17" s="1"/>
      <c r="C17" s="1"/>
      <c r="D17" s="1"/>
      <c r="E17" s="1"/>
      <c r="F17" s="1"/>
      <c r="G17" s="1"/>
      <c r="H17" s="1"/>
      <c r="I17" s="1"/>
      <c r="J17" s="51"/>
      <c r="K17" s="52"/>
    </row>
    <row r="18" spans="1:11" x14ac:dyDescent="0.15">
      <c r="A18" s="5"/>
      <c r="B18" s="1"/>
      <c r="C18" s="1"/>
      <c r="D18" s="1"/>
      <c r="E18" s="1"/>
      <c r="F18" s="1"/>
      <c r="G18" s="1"/>
      <c r="H18" s="1"/>
      <c r="I18" s="1"/>
      <c r="J18" s="51"/>
      <c r="K18" s="52"/>
    </row>
    <row r="19" spans="1:11" x14ac:dyDescent="0.15">
      <c r="A19" s="5"/>
      <c r="B19" s="1"/>
      <c r="C19" s="1"/>
      <c r="D19" s="1"/>
      <c r="E19" s="1"/>
      <c r="F19" s="1"/>
      <c r="G19" s="1"/>
      <c r="H19" s="1"/>
      <c r="I19" s="1"/>
      <c r="J19" s="51"/>
      <c r="K19" s="52"/>
    </row>
    <row r="20" spans="1:11" x14ac:dyDescent="0.15">
      <c r="A20" s="5"/>
      <c r="B20" s="1"/>
      <c r="C20" s="1"/>
      <c r="D20" s="1"/>
      <c r="E20" s="1"/>
      <c r="F20" s="1"/>
      <c r="G20" s="1"/>
      <c r="H20" s="1"/>
      <c r="I20" s="1"/>
      <c r="J20" s="51"/>
      <c r="K20" s="52"/>
    </row>
    <row r="21" spans="1:11" x14ac:dyDescent="0.15">
      <c r="A21" s="5"/>
      <c r="B21" s="1"/>
      <c r="C21" s="1"/>
      <c r="D21" s="1"/>
      <c r="E21" s="1"/>
      <c r="F21" s="1"/>
      <c r="G21" s="1"/>
      <c r="H21" s="1"/>
      <c r="I21" s="1"/>
      <c r="J21" s="51"/>
      <c r="K21" s="52"/>
    </row>
    <row r="22" spans="1:11" x14ac:dyDescent="0.15">
      <c r="A22" s="9" t="s">
        <v>8</v>
      </c>
      <c r="B22" s="1">
        <f>SUM(B14:B21)</f>
        <v>898477000</v>
      </c>
      <c r="C22" s="1">
        <f t="shared" ref="C22:J22" si="0">SUM(C14:C21)</f>
        <v>72624858668</v>
      </c>
      <c r="D22" s="1">
        <f t="shared" si="0"/>
        <v>23536454308</v>
      </c>
      <c r="E22" s="1">
        <f t="shared" si="0"/>
        <v>49088404360</v>
      </c>
      <c r="F22" s="1">
        <f t="shared" si="0"/>
        <v>46302278658</v>
      </c>
      <c r="G22" s="1">
        <f t="shared" si="0"/>
        <v>1.9404595757292458E-2</v>
      </c>
      <c r="H22" s="1">
        <f t="shared" si="0"/>
        <v>952540642.97631264</v>
      </c>
      <c r="I22" s="1">
        <f t="shared" si="0"/>
        <v>0</v>
      </c>
      <c r="J22" s="51">
        <f t="shared" si="0"/>
        <v>898477000</v>
      </c>
      <c r="K22" s="52"/>
    </row>
    <row r="23" spans="1:11" x14ac:dyDescent="0.15">
      <c r="J23" s="52"/>
      <c r="K23" s="52"/>
    </row>
    <row r="24" spans="1:11" ht="13.5" x14ac:dyDescent="0.15">
      <c r="A24" s="21" t="s">
        <v>135</v>
      </c>
      <c r="J24" s="52"/>
      <c r="K24" s="53" t="s">
        <v>11</v>
      </c>
    </row>
    <row r="25" spans="1:11" ht="33.75" x14ac:dyDescent="0.15">
      <c r="A25" s="2" t="s">
        <v>126</v>
      </c>
      <c r="B25" s="3" t="s">
        <v>136</v>
      </c>
      <c r="C25" s="3" t="s">
        <v>128</v>
      </c>
      <c r="D25" s="3" t="s">
        <v>129</v>
      </c>
      <c r="E25" s="3" t="s">
        <v>130</v>
      </c>
      <c r="F25" s="3" t="s">
        <v>131</v>
      </c>
      <c r="G25" s="3" t="s">
        <v>132</v>
      </c>
      <c r="H25" s="3" t="s">
        <v>133</v>
      </c>
      <c r="I25" s="3" t="s">
        <v>137</v>
      </c>
      <c r="J25" s="54" t="s">
        <v>138</v>
      </c>
      <c r="K25" s="54" t="s">
        <v>7</v>
      </c>
    </row>
    <row r="26" spans="1:11" x14ac:dyDescent="0.15">
      <c r="A26" s="5" t="s">
        <v>286</v>
      </c>
      <c r="B26" s="1">
        <v>200000</v>
      </c>
      <c r="C26" s="1"/>
      <c r="D26" s="1"/>
      <c r="E26" s="1"/>
      <c r="F26" s="1"/>
      <c r="G26" s="22"/>
      <c r="H26" s="1">
        <f>E26*G26</f>
        <v>0</v>
      </c>
      <c r="I26" s="1"/>
      <c r="J26" s="51">
        <f>B26</f>
        <v>200000</v>
      </c>
      <c r="K26" s="51"/>
    </row>
    <row r="27" spans="1:11" x14ac:dyDescent="0.15">
      <c r="A27" s="5" t="s">
        <v>287</v>
      </c>
      <c r="B27" s="1">
        <v>1613000</v>
      </c>
      <c r="C27" s="1"/>
      <c r="D27" s="1"/>
      <c r="E27" s="1"/>
      <c r="F27" s="1"/>
      <c r="G27" s="22"/>
      <c r="H27" s="1">
        <f t="shared" ref="H27:H40" si="1">E27*G27</f>
        <v>0</v>
      </c>
      <c r="I27" s="1"/>
      <c r="J27" s="51">
        <f t="shared" ref="J27:J40" si="2">B27</f>
        <v>1613000</v>
      </c>
      <c r="K27" s="51"/>
    </row>
    <row r="28" spans="1:11" x14ac:dyDescent="0.15">
      <c r="A28" s="60" t="s">
        <v>288</v>
      </c>
      <c r="B28" s="1">
        <v>1850000</v>
      </c>
      <c r="C28" s="1"/>
      <c r="D28" s="1"/>
      <c r="E28" s="1"/>
      <c r="F28" s="1"/>
      <c r="G28" s="22"/>
      <c r="H28" s="1">
        <f t="shared" si="1"/>
        <v>0</v>
      </c>
      <c r="I28" s="1"/>
      <c r="J28" s="51">
        <f t="shared" si="2"/>
        <v>1850000</v>
      </c>
      <c r="K28" s="51"/>
    </row>
    <row r="29" spans="1:11" x14ac:dyDescent="0.15">
      <c r="A29" s="60" t="s">
        <v>289</v>
      </c>
      <c r="B29" s="1">
        <v>65000</v>
      </c>
      <c r="C29" s="1"/>
      <c r="D29" s="1"/>
      <c r="E29" s="1"/>
      <c r="F29" s="1"/>
      <c r="G29" s="22"/>
      <c r="H29" s="1">
        <f t="shared" si="1"/>
        <v>0</v>
      </c>
      <c r="I29" s="1"/>
      <c r="J29" s="51">
        <f t="shared" si="2"/>
        <v>65000</v>
      </c>
      <c r="K29" s="51"/>
    </row>
    <row r="30" spans="1:11" x14ac:dyDescent="0.15">
      <c r="A30" s="5" t="s">
        <v>290</v>
      </c>
      <c r="B30" s="1">
        <v>759000</v>
      </c>
      <c r="C30" s="1"/>
      <c r="D30" s="1"/>
      <c r="E30" s="1"/>
      <c r="F30" s="1"/>
      <c r="G30" s="22"/>
      <c r="H30" s="1">
        <f t="shared" si="1"/>
        <v>0</v>
      </c>
      <c r="I30" s="1"/>
      <c r="J30" s="51">
        <f t="shared" si="2"/>
        <v>759000</v>
      </c>
      <c r="K30" s="1"/>
    </row>
    <row r="31" spans="1:11" x14ac:dyDescent="0.15">
      <c r="A31" s="60" t="s">
        <v>291</v>
      </c>
      <c r="B31" s="1">
        <v>300000</v>
      </c>
      <c r="C31" s="1"/>
      <c r="D31" s="1"/>
      <c r="E31" s="1"/>
      <c r="F31" s="1"/>
      <c r="G31" s="22"/>
      <c r="H31" s="1">
        <f t="shared" si="1"/>
        <v>0</v>
      </c>
      <c r="I31" s="1"/>
      <c r="J31" s="51">
        <f t="shared" si="2"/>
        <v>300000</v>
      </c>
      <c r="K31" s="51"/>
    </row>
    <row r="32" spans="1:11" x14ac:dyDescent="0.15">
      <c r="A32" s="5" t="s">
        <v>292</v>
      </c>
      <c r="B32" s="1">
        <v>460000</v>
      </c>
      <c r="C32" s="1"/>
      <c r="D32" s="1"/>
      <c r="E32" s="1"/>
      <c r="F32" s="1"/>
      <c r="G32" s="22"/>
      <c r="H32" s="1">
        <f t="shared" si="1"/>
        <v>0</v>
      </c>
      <c r="I32" s="1"/>
      <c r="J32" s="51">
        <f t="shared" si="2"/>
        <v>460000</v>
      </c>
      <c r="K32" s="51"/>
    </row>
    <row r="33" spans="1:11" x14ac:dyDescent="0.15">
      <c r="A33" s="5" t="s">
        <v>293</v>
      </c>
      <c r="B33" s="1">
        <v>1000000</v>
      </c>
      <c r="C33" s="1"/>
      <c r="D33" s="1"/>
      <c r="E33" s="1"/>
      <c r="F33" s="1"/>
      <c r="G33" s="22"/>
      <c r="H33" s="1">
        <f t="shared" si="1"/>
        <v>0</v>
      </c>
      <c r="I33" s="1"/>
      <c r="J33" s="51">
        <f t="shared" si="2"/>
        <v>1000000</v>
      </c>
      <c r="K33" s="51"/>
    </row>
    <row r="34" spans="1:11" x14ac:dyDescent="0.15">
      <c r="A34" s="60" t="s">
        <v>294</v>
      </c>
      <c r="B34" s="1">
        <v>9100000</v>
      </c>
      <c r="C34" s="1"/>
      <c r="D34" s="1"/>
      <c r="E34" s="1"/>
      <c r="F34" s="1"/>
      <c r="G34" s="22"/>
      <c r="H34" s="1">
        <f t="shared" si="1"/>
        <v>0</v>
      </c>
      <c r="I34" s="1"/>
      <c r="J34" s="51">
        <f t="shared" si="2"/>
        <v>9100000</v>
      </c>
      <c r="K34" s="51"/>
    </row>
    <row r="35" spans="1:11" x14ac:dyDescent="0.15">
      <c r="A35" s="60" t="s">
        <v>295</v>
      </c>
      <c r="B35" s="1">
        <v>1000000</v>
      </c>
      <c r="C35" s="1"/>
      <c r="D35" s="1"/>
      <c r="E35" s="1"/>
      <c r="F35" s="1"/>
      <c r="G35" s="22"/>
      <c r="H35" s="1">
        <f t="shared" si="1"/>
        <v>0</v>
      </c>
      <c r="I35" s="1"/>
      <c r="J35" s="51">
        <f t="shared" si="2"/>
        <v>1000000</v>
      </c>
      <c r="K35" s="51"/>
    </row>
    <row r="36" spans="1:11" x14ac:dyDescent="0.15">
      <c r="A36" s="60" t="s">
        <v>296</v>
      </c>
      <c r="B36" s="1">
        <v>164000</v>
      </c>
      <c r="C36" s="1"/>
      <c r="D36" s="1"/>
      <c r="E36" s="1"/>
      <c r="F36" s="1"/>
      <c r="G36" s="22"/>
      <c r="H36" s="1">
        <f t="shared" si="1"/>
        <v>0</v>
      </c>
      <c r="I36" s="1"/>
      <c r="J36" s="51">
        <f t="shared" si="2"/>
        <v>164000</v>
      </c>
      <c r="K36" s="51"/>
    </row>
    <row r="37" spans="1:11" x14ac:dyDescent="0.15">
      <c r="A37" s="5" t="s">
        <v>297</v>
      </c>
      <c r="B37" s="1">
        <v>1127000</v>
      </c>
      <c r="C37" s="1"/>
      <c r="D37" s="1"/>
      <c r="E37" s="1"/>
      <c r="F37" s="1"/>
      <c r="G37" s="22"/>
      <c r="H37" s="1">
        <f t="shared" si="1"/>
        <v>0</v>
      </c>
      <c r="I37" s="1"/>
      <c r="J37" s="51">
        <f t="shared" si="2"/>
        <v>1127000</v>
      </c>
      <c r="K37" s="51"/>
    </row>
    <row r="38" spans="1:11" x14ac:dyDescent="0.15">
      <c r="A38" s="5" t="s">
        <v>298</v>
      </c>
      <c r="B38" s="1">
        <v>100000</v>
      </c>
      <c r="C38" s="1"/>
      <c r="D38" s="1"/>
      <c r="E38" s="1"/>
      <c r="F38" s="1"/>
      <c r="G38" s="22"/>
      <c r="H38" s="1">
        <f t="shared" si="1"/>
        <v>0</v>
      </c>
      <c r="I38" s="1"/>
      <c r="J38" s="51">
        <f t="shared" si="2"/>
        <v>100000</v>
      </c>
      <c r="K38" s="51"/>
    </row>
    <row r="39" spans="1:11" x14ac:dyDescent="0.15">
      <c r="A39" s="5" t="s">
        <v>299</v>
      </c>
      <c r="B39" s="1">
        <v>900000</v>
      </c>
      <c r="C39" s="1"/>
      <c r="D39" s="1"/>
      <c r="E39" s="1"/>
      <c r="F39" s="1"/>
      <c r="G39" s="22"/>
      <c r="H39" s="1">
        <f t="shared" si="1"/>
        <v>0</v>
      </c>
      <c r="I39" s="1"/>
      <c r="J39" s="51">
        <f t="shared" si="2"/>
        <v>900000</v>
      </c>
      <c r="K39" s="51"/>
    </row>
    <row r="40" spans="1:11" x14ac:dyDescent="0.15">
      <c r="A40" s="5"/>
      <c r="B40" s="1"/>
      <c r="C40" s="1"/>
      <c r="D40" s="1"/>
      <c r="E40" s="1"/>
      <c r="F40" s="1"/>
      <c r="G40" s="1"/>
      <c r="H40" s="1">
        <f t="shared" si="1"/>
        <v>0</v>
      </c>
      <c r="I40" s="1"/>
      <c r="J40" s="51">
        <f t="shared" si="2"/>
        <v>0</v>
      </c>
      <c r="K40" s="51"/>
    </row>
    <row r="41" spans="1:11" x14ac:dyDescent="0.15">
      <c r="A41" s="9" t="s">
        <v>8</v>
      </c>
      <c r="B41" s="1">
        <f>SUM(B26:B40)</f>
        <v>18638000</v>
      </c>
      <c r="C41" s="1">
        <f>SUM(C26:C40)</f>
        <v>0</v>
      </c>
      <c r="D41" s="1">
        <f>SUM(D26:D40)</f>
        <v>0</v>
      </c>
      <c r="E41" s="1">
        <f>SUM(E26:E40)</f>
        <v>0</v>
      </c>
      <c r="F41" s="1">
        <f>SUM(F26:F40)</f>
        <v>0</v>
      </c>
      <c r="G41" s="22" t="s">
        <v>139</v>
      </c>
      <c r="H41" s="1">
        <f>SUM(H26:H40)</f>
        <v>0</v>
      </c>
      <c r="I41" s="1">
        <f>SUM(I26:I40)</f>
        <v>0</v>
      </c>
      <c r="J41" s="51">
        <f>SUM(J26:J40)</f>
        <v>18638000</v>
      </c>
      <c r="K41" s="51">
        <f>SUM(K26:K40)</f>
        <v>0</v>
      </c>
    </row>
    <row r="42" spans="1:11" x14ac:dyDescent="0.15">
      <c r="J42" s="52"/>
      <c r="K42" s="52"/>
    </row>
    <row r="43" spans="1:11" x14ac:dyDescent="0.15">
      <c r="B43" s="6">
        <f>B22+B41</f>
        <v>917115000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39.5" style="6" customWidth="1"/>
    <col min="2" max="7" width="19.75" style="6" customWidth="1"/>
    <col min="8" max="16384" width="8.875" style="6"/>
  </cols>
  <sheetData>
    <row r="1" spans="1:7" ht="21" x14ac:dyDescent="0.2">
      <c r="A1" s="7" t="s">
        <v>0</v>
      </c>
    </row>
    <row r="2" spans="1:7" ht="13.5" x14ac:dyDescent="0.15">
      <c r="A2" s="36" t="s">
        <v>274</v>
      </c>
    </row>
    <row r="3" spans="1:7" ht="13.5" x14ac:dyDescent="0.15">
      <c r="A3" s="4" t="s">
        <v>358</v>
      </c>
    </row>
    <row r="4" spans="1:7" ht="13.5" x14ac:dyDescent="0.15">
      <c r="G4" s="8" t="s">
        <v>11</v>
      </c>
    </row>
    <row r="5" spans="1:7" ht="22.5" customHeight="1" x14ac:dyDescent="0.1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3" t="s">
        <v>6</v>
      </c>
      <c r="G5" s="3" t="s">
        <v>7</v>
      </c>
    </row>
    <row r="6" spans="1:7" ht="18" customHeight="1" x14ac:dyDescent="0.15">
      <c r="A6" s="10" t="s">
        <v>249</v>
      </c>
      <c r="B6" s="11">
        <f t="shared" ref="B6:G6" si="0">SUM(B7:B9)</f>
        <v>2262570630</v>
      </c>
      <c r="C6" s="11">
        <f t="shared" si="0"/>
        <v>200000000</v>
      </c>
      <c r="D6" s="11">
        <f t="shared" si="0"/>
        <v>0</v>
      </c>
      <c r="E6" s="11">
        <f t="shared" si="0"/>
        <v>0</v>
      </c>
      <c r="F6" s="11">
        <f t="shared" si="0"/>
        <v>2462570630</v>
      </c>
      <c r="G6" s="11">
        <f t="shared" si="0"/>
        <v>2462570630</v>
      </c>
    </row>
    <row r="7" spans="1:7" ht="18" customHeight="1" x14ac:dyDescent="0.15">
      <c r="A7" s="5" t="s">
        <v>9</v>
      </c>
      <c r="B7" s="1">
        <v>532437000</v>
      </c>
      <c r="C7" s="1">
        <v>200000000</v>
      </c>
      <c r="D7" s="1"/>
      <c r="E7" s="1"/>
      <c r="F7" s="1">
        <f>SUM(B7:E7)</f>
        <v>732437000</v>
      </c>
      <c r="G7" s="1">
        <f t="shared" ref="G7:G26" si="1">F7</f>
        <v>732437000</v>
      </c>
    </row>
    <row r="8" spans="1:7" ht="18" customHeight="1" x14ac:dyDescent="0.15">
      <c r="A8" s="5" t="s">
        <v>10</v>
      </c>
      <c r="B8" s="1">
        <v>102352000</v>
      </c>
      <c r="C8" s="1"/>
      <c r="D8" s="1"/>
      <c r="E8" s="1"/>
      <c r="F8" s="1">
        <f t="shared" ref="F8:F26" si="2">SUM(B8:E8)</f>
        <v>102352000</v>
      </c>
      <c r="G8" s="1">
        <f t="shared" si="1"/>
        <v>102352000</v>
      </c>
    </row>
    <row r="9" spans="1:7" ht="18" customHeight="1" x14ac:dyDescent="0.15">
      <c r="A9" s="5" t="s">
        <v>12</v>
      </c>
      <c r="B9" s="1">
        <f t="shared" ref="B9:G9" si="3">SUM(B10:B16)</f>
        <v>1627781630</v>
      </c>
      <c r="C9" s="1">
        <f t="shared" si="3"/>
        <v>0</v>
      </c>
      <c r="D9" s="1">
        <f t="shared" si="3"/>
        <v>0</v>
      </c>
      <c r="E9" s="1">
        <f t="shared" si="3"/>
        <v>0</v>
      </c>
      <c r="F9" s="1">
        <f t="shared" si="3"/>
        <v>1627781630</v>
      </c>
      <c r="G9" s="1">
        <f t="shared" si="3"/>
        <v>1627781630</v>
      </c>
    </row>
    <row r="10" spans="1:7" ht="18" customHeight="1" x14ac:dyDescent="0.15">
      <c r="A10" s="12" t="s">
        <v>276</v>
      </c>
      <c r="B10" s="13">
        <v>131308300</v>
      </c>
      <c r="C10" s="13"/>
      <c r="D10" s="13"/>
      <c r="E10" s="13"/>
      <c r="F10" s="13">
        <f t="shared" si="2"/>
        <v>131308300</v>
      </c>
      <c r="G10" s="13">
        <f t="shared" si="1"/>
        <v>131308300</v>
      </c>
    </row>
    <row r="11" spans="1:7" ht="18" customHeight="1" x14ac:dyDescent="0.15">
      <c r="A11" s="14" t="s">
        <v>277</v>
      </c>
      <c r="B11" s="15">
        <v>239890614</v>
      </c>
      <c r="C11" s="15"/>
      <c r="D11" s="15"/>
      <c r="E11" s="15"/>
      <c r="F11" s="15">
        <f t="shared" si="2"/>
        <v>239890614</v>
      </c>
      <c r="G11" s="15">
        <f t="shared" si="1"/>
        <v>239890614</v>
      </c>
    </row>
    <row r="12" spans="1:7" ht="18" customHeight="1" x14ac:dyDescent="0.15">
      <c r="A12" s="14" t="s">
        <v>278</v>
      </c>
      <c r="B12" s="15">
        <v>483203800</v>
      </c>
      <c r="C12" s="15"/>
      <c r="D12" s="15"/>
      <c r="E12" s="15"/>
      <c r="F12" s="15">
        <f t="shared" si="2"/>
        <v>483203800</v>
      </c>
      <c r="G12" s="15">
        <f t="shared" si="1"/>
        <v>483203800</v>
      </c>
    </row>
    <row r="13" spans="1:7" ht="18" customHeight="1" x14ac:dyDescent="0.15">
      <c r="A13" s="14" t="s">
        <v>279</v>
      </c>
      <c r="B13" s="15">
        <v>335311000</v>
      </c>
      <c r="C13" s="15"/>
      <c r="D13" s="15"/>
      <c r="E13" s="15"/>
      <c r="F13" s="15">
        <f t="shared" si="2"/>
        <v>335311000</v>
      </c>
      <c r="G13" s="15">
        <f t="shared" si="1"/>
        <v>335311000</v>
      </c>
    </row>
    <row r="14" spans="1:7" ht="18" customHeight="1" x14ac:dyDescent="0.15">
      <c r="A14" s="14" t="s">
        <v>280</v>
      </c>
      <c r="B14" s="15">
        <v>428727916</v>
      </c>
      <c r="C14" s="15"/>
      <c r="D14" s="15"/>
      <c r="E14" s="15"/>
      <c r="F14" s="15">
        <f t="shared" si="2"/>
        <v>428727916</v>
      </c>
      <c r="G14" s="15">
        <f t="shared" si="1"/>
        <v>428727916</v>
      </c>
    </row>
    <row r="15" spans="1:7" ht="18" customHeight="1" x14ac:dyDescent="0.15">
      <c r="A15" s="14" t="s">
        <v>352</v>
      </c>
      <c r="B15" s="15">
        <v>9340000</v>
      </c>
      <c r="C15" s="15"/>
      <c r="D15" s="15"/>
      <c r="E15" s="15"/>
      <c r="F15" s="15">
        <f t="shared" si="2"/>
        <v>9340000</v>
      </c>
      <c r="G15" s="15">
        <f t="shared" si="1"/>
        <v>9340000</v>
      </c>
    </row>
    <row r="16" spans="1:7" ht="18" customHeight="1" x14ac:dyDescent="0.15">
      <c r="A16" s="16"/>
      <c r="B16" s="17"/>
      <c r="C16" s="17"/>
      <c r="D16" s="17"/>
      <c r="E16" s="17"/>
      <c r="F16" s="17">
        <f t="shared" si="2"/>
        <v>0</v>
      </c>
      <c r="G16" s="17">
        <f t="shared" si="1"/>
        <v>0</v>
      </c>
    </row>
    <row r="17" spans="1:7" ht="18" customHeight="1" x14ac:dyDescent="0.15">
      <c r="A17" s="10" t="s">
        <v>265</v>
      </c>
      <c r="B17" s="11">
        <f t="shared" ref="B17:G17" si="4">SUM(B18:B20)</f>
        <v>184764000</v>
      </c>
      <c r="C17" s="11">
        <f t="shared" si="4"/>
        <v>0</v>
      </c>
      <c r="D17" s="11">
        <f t="shared" si="4"/>
        <v>0</v>
      </c>
      <c r="E17" s="11">
        <f t="shared" si="4"/>
        <v>0</v>
      </c>
      <c r="F17" s="11">
        <f t="shared" si="4"/>
        <v>184764000</v>
      </c>
      <c r="G17" s="11">
        <f t="shared" si="4"/>
        <v>184764000</v>
      </c>
    </row>
    <row r="18" spans="1:7" ht="18" customHeight="1" x14ac:dyDescent="0.15">
      <c r="A18" s="5" t="s">
        <v>281</v>
      </c>
      <c r="B18" s="1">
        <v>181854000</v>
      </c>
      <c r="C18" s="1"/>
      <c r="D18" s="1"/>
      <c r="E18" s="1"/>
      <c r="F18" s="1">
        <f>SUM(B18:E18)</f>
        <v>181854000</v>
      </c>
      <c r="G18" s="1">
        <f t="shared" si="1"/>
        <v>181854000</v>
      </c>
    </row>
    <row r="19" spans="1:7" ht="18" customHeight="1" x14ac:dyDescent="0.15">
      <c r="A19" s="60" t="s">
        <v>282</v>
      </c>
      <c r="B19" s="1">
        <v>2910000</v>
      </c>
      <c r="C19" s="1"/>
      <c r="D19" s="1"/>
      <c r="E19" s="1"/>
      <c r="F19" s="1">
        <f>SUM(B19:E19)</f>
        <v>2910000</v>
      </c>
      <c r="G19" s="1">
        <f t="shared" si="1"/>
        <v>2910000</v>
      </c>
    </row>
    <row r="20" spans="1:7" ht="18" customHeight="1" x14ac:dyDescent="0.15">
      <c r="A20" s="60"/>
      <c r="B20" s="1"/>
      <c r="C20" s="1"/>
      <c r="D20" s="1"/>
      <c r="E20" s="1"/>
      <c r="F20" s="1"/>
      <c r="G20" s="1"/>
    </row>
    <row r="21" spans="1:7" ht="18" customHeight="1" x14ac:dyDescent="0.15">
      <c r="A21" s="10" t="s">
        <v>152</v>
      </c>
      <c r="B21" s="11">
        <f>B22</f>
        <v>93738000</v>
      </c>
      <c r="C21" s="11"/>
      <c r="D21" s="11"/>
      <c r="E21" s="11"/>
      <c r="F21" s="11">
        <f>SUM(B21:E21)</f>
        <v>93738000</v>
      </c>
      <c r="G21" s="11">
        <f>F21</f>
        <v>93738000</v>
      </c>
    </row>
    <row r="22" spans="1:7" ht="18" customHeight="1" x14ac:dyDescent="0.15">
      <c r="A22" s="50" t="s">
        <v>284</v>
      </c>
      <c r="B22" s="1">
        <v>93738000</v>
      </c>
      <c r="C22" s="1"/>
      <c r="D22" s="1"/>
      <c r="E22" s="1"/>
      <c r="F22" s="1">
        <f>SUM(B22:E22)</f>
        <v>93738000</v>
      </c>
      <c r="G22" s="1">
        <f t="shared" si="1"/>
        <v>93738000</v>
      </c>
    </row>
    <row r="23" spans="1:7" ht="18" customHeight="1" x14ac:dyDescent="0.15">
      <c r="A23" s="60"/>
      <c r="B23" s="1"/>
      <c r="C23" s="1"/>
      <c r="D23" s="1"/>
      <c r="E23" s="1"/>
      <c r="F23" s="1"/>
      <c r="G23" s="1"/>
    </row>
    <row r="24" spans="1:7" ht="18" customHeight="1" x14ac:dyDescent="0.15">
      <c r="A24" s="10" t="s">
        <v>250</v>
      </c>
      <c r="B24" s="11">
        <f>B25</f>
        <v>2000</v>
      </c>
      <c r="C24" s="11"/>
      <c r="D24" s="11"/>
      <c r="E24" s="11"/>
      <c r="F24" s="11">
        <f>SUM(B24:E24)</f>
        <v>2000</v>
      </c>
      <c r="G24" s="11">
        <f>F24</f>
        <v>2000</v>
      </c>
    </row>
    <row r="25" spans="1:7" ht="18" customHeight="1" x14ac:dyDescent="0.15">
      <c r="A25" s="60" t="s">
        <v>283</v>
      </c>
      <c r="B25" s="1">
        <v>2000</v>
      </c>
      <c r="C25" s="1"/>
      <c r="D25" s="1"/>
      <c r="E25" s="1"/>
      <c r="F25" s="1">
        <f>SUM(B25:E25)</f>
        <v>2000</v>
      </c>
      <c r="G25" s="1">
        <f t="shared" si="1"/>
        <v>2000</v>
      </c>
    </row>
    <row r="26" spans="1:7" ht="18" customHeight="1" x14ac:dyDescent="0.15">
      <c r="A26" s="5"/>
      <c r="B26" s="1"/>
      <c r="C26" s="1"/>
      <c r="D26" s="1"/>
      <c r="E26" s="1"/>
      <c r="F26" s="1">
        <f t="shared" si="2"/>
        <v>0</v>
      </c>
      <c r="G26" s="1">
        <f t="shared" si="1"/>
        <v>0</v>
      </c>
    </row>
    <row r="27" spans="1:7" ht="18" customHeight="1" x14ac:dyDescent="0.15">
      <c r="A27" s="9" t="s">
        <v>8</v>
      </c>
      <c r="B27" s="1">
        <f>B17+B6+B21+B24</f>
        <v>2541074630</v>
      </c>
      <c r="C27" s="1">
        <f t="shared" ref="C27:G27" si="5">C17+C6+C21+C24</f>
        <v>200000000</v>
      </c>
      <c r="D27" s="1">
        <f t="shared" si="5"/>
        <v>0</v>
      </c>
      <c r="E27" s="1">
        <f t="shared" si="5"/>
        <v>0</v>
      </c>
      <c r="F27" s="1">
        <f t="shared" si="5"/>
        <v>2741074630</v>
      </c>
      <c r="G27" s="1">
        <f t="shared" si="5"/>
        <v>2741074630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3.125" style="6" customWidth="1"/>
    <col min="2" max="2" width="35.75" style="6" customWidth="1"/>
    <col min="3" max="3" width="19.75" style="6" customWidth="1"/>
    <col min="4" max="6" width="19.375" style="6" customWidth="1"/>
    <col min="7" max="7" width="19.75" style="6" customWidth="1"/>
    <col min="8" max="16384" width="8.875" style="6"/>
  </cols>
  <sheetData>
    <row r="1" spans="1:7" ht="21" x14ac:dyDescent="0.2">
      <c r="A1" s="7" t="s">
        <v>140</v>
      </c>
      <c r="B1" s="7"/>
    </row>
    <row r="2" spans="1:7" ht="13.5" x14ac:dyDescent="0.15">
      <c r="A2" s="36" t="s">
        <v>274</v>
      </c>
      <c r="B2" s="4"/>
    </row>
    <row r="3" spans="1:7" ht="13.5" x14ac:dyDescent="0.15">
      <c r="A3" s="4" t="s">
        <v>358</v>
      </c>
      <c r="B3" s="4"/>
    </row>
    <row r="4" spans="1:7" ht="13.5" x14ac:dyDescent="0.15">
      <c r="G4" s="8" t="s">
        <v>11</v>
      </c>
    </row>
    <row r="5" spans="1:7" ht="22.5" customHeight="1" x14ac:dyDescent="0.15">
      <c r="A5" s="93" t="s">
        <v>141</v>
      </c>
      <c r="B5" s="94"/>
      <c r="C5" s="97" t="s">
        <v>142</v>
      </c>
      <c r="D5" s="97"/>
      <c r="E5" s="97" t="s">
        <v>143</v>
      </c>
      <c r="F5" s="97"/>
      <c r="G5" s="98" t="s">
        <v>144</v>
      </c>
    </row>
    <row r="6" spans="1:7" ht="22.5" customHeight="1" x14ac:dyDescent="0.15">
      <c r="A6" s="95"/>
      <c r="B6" s="96"/>
      <c r="C6" s="2" t="s">
        <v>145</v>
      </c>
      <c r="D6" s="3" t="s">
        <v>146</v>
      </c>
      <c r="E6" s="2" t="s">
        <v>145</v>
      </c>
      <c r="F6" s="3" t="s">
        <v>146</v>
      </c>
      <c r="G6" s="97"/>
    </row>
    <row r="7" spans="1:7" ht="18" customHeight="1" x14ac:dyDescent="0.15">
      <c r="A7" s="101"/>
      <c r="B7" s="102"/>
      <c r="C7" s="11"/>
      <c r="D7" s="11"/>
      <c r="E7" s="11"/>
      <c r="F7" s="11"/>
      <c r="G7" s="11"/>
    </row>
    <row r="8" spans="1:7" ht="18" customHeight="1" x14ac:dyDescent="0.15">
      <c r="A8" s="99" t="s">
        <v>349</v>
      </c>
      <c r="B8" s="100"/>
      <c r="C8" s="1"/>
      <c r="D8" s="1"/>
      <c r="E8" s="1"/>
      <c r="F8" s="1"/>
      <c r="G8" s="1"/>
    </row>
    <row r="9" spans="1:7" ht="18" customHeight="1" x14ac:dyDescent="0.15">
      <c r="A9" s="99"/>
      <c r="B9" s="100"/>
      <c r="C9" s="1"/>
      <c r="D9" s="1"/>
      <c r="E9" s="1"/>
      <c r="F9" s="1"/>
      <c r="G9" s="1"/>
    </row>
    <row r="10" spans="1:7" ht="18" customHeight="1" x14ac:dyDescent="0.15">
      <c r="A10" s="99"/>
      <c r="B10" s="100"/>
      <c r="C10" s="1"/>
      <c r="D10" s="1"/>
      <c r="E10" s="1"/>
      <c r="F10" s="1"/>
      <c r="G10" s="1"/>
    </row>
    <row r="11" spans="1:7" ht="18" customHeight="1" x14ac:dyDescent="0.15">
      <c r="A11" s="99"/>
      <c r="B11" s="100"/>
      <c r="C11" s="1"/>
      <c r="D11" s="1"/>
      <c r="E11" s="1"/>
      <c r="F11" s="1"/>
      <c r="G11" s="1"/>
    </row>
    <row r="12" spans="1:7" ht="18" customHeight="1" x14ac:dyDescent="0.15">
      <c r="A12" s="99"/>
      <c r="B12" s="100"/>
      <c r="C12" s="1"/>
      <c r="D12" s="1"/>
      <c r="E12" s="1"/>
      <c r="F12" s="1"/>
      <c r="G12" s="1"/>
    </row>
    <row r="13" spans="1:7" ht="18" customHeight="1" x14ac:dyDescent="0.15">
      <c r="A13" s="99"/>
      <c r="B13" s="100"/>
      <c r="C13" s="1"/>
      <c r="D13" s="1"/>
      <c r="E13" s="1"/>
      <c r="F13" s="1"/>
      <c r="G13" s="1"/>
    </row>
    <row r="14" spans="1:7" ht="18" customHeight="1" x14ac:dyDescent="0.15">
      <c r="A14" s="99"/>
      <c r="B14" s="100"/>
      <c r="C14" s="1"/>
      <c r="D14" s="1"/>
      <c r="E14" s="1"/>
      <c r="F14" s="1"/>
      <c r="G14" s="1"/>
    </row>
    <row r="15" spans="1:7" ht="18" customHeight="1" x14ac:dyDescent="0.15">
      <c r="A15" s="99"/>
      <c r="B15" s="100"/>
      <c r="C15" s="1"/>
      <c r="D15" s="1"/>
      <c r="E15" s="1"/>
      <c r="F15" s="1"/>
      <c r="G15" s="1"/>
    </row>
    <row r="16" spans="1:7" ht="18" customHeight="1" x14ac:dyDescent="0.15">
      <c r="A16" s="99"/>
      <c r="B16" s="100"/>
      <c r="C16" s="1"/>
      <c r="D16" s="1"/>
      <c r="E16" s="1"/>
      <c r="F16" s="1"/>
      <c r="G16" s="1"/>
    </row>
    <row r="17" spans="1:7" ht="18" customHeight="1" x14ac:dyDescent="0.15">
      <c r="A17" s="99"/>
      <c r="B17" s="100"/>
      <c r="C17" s="1"/>
      <c r="D17" s="1"/>
      <c r="E17" s="1"/>
      <c r="F17" s="1"/>
      <c r="G17" s="1"/>
    </row>
    <row r="18" spans="1:7" ht="18" customHeight="1" x14ac:dyDescent="0.15">
      <c r="A18" s="99" t="s">
        <v>8</v>
      </c>
      <c r="B18" s="100"/>
      <c r="C18" s="1">
        <f>C8+C12+C15</f>
        <v>0</v>
      </c>
      <c r="D18" s="1">
        <f>D8+D12+D15</f>
        <v>0</v>
      </c>
      <c r="E18" s="1">
        <f>E8+E12+E15</f>
        <v>0</v>
      </c>
      <c r="F18" s="1">
        <f>F8+F12+F15</f>
        <v>0</v>
      </c>
      <c r="G18" s="1">
        <f>G8+G12+G15</f>
        <v>0</v>
      </c>
    </row>
  </sheetData>
  <mergeCells count="16">
    <mergeCell ref="A5:B6"/>
    <mergeCell ref="C5:D5"/>
    <mergeCell ref="E5:F5"/>
    <mergeCell ref="G5:G6"/>
    <mergeCell ref="A18:B18"/>
    <mergeCell ref="A7:B7"/>
    <mergeCell ref="A8:B8"/>
    <mergeCell ref="A11:B11"/>
    <mergeCell ref="A12:B12"/>
    <mergeCell ref="A15:B15"/>
    <mergeCell ref="A9:B9"/>
    <mergeCell ref="A10:B10"/>
    <mergeCell ref="A13:B13"/>
    <mergeCell ref="A14:B14"/>
    <mergeCell ref="A16:B16"/>
    <mergeCell ref="A17:B17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54.875" style="6" bestFit="1" customWidth="1"/>
    <col min="2" max="2" width="19.75" style="6" customWidth="1"/>
    <col min="3" max="3" width="19.75" style="62" customWidth="1"/>
    <col min="4" max="4" width="10" style="6" bestFit="1" customWidth="1"/>
    <col min="5" max="16384" width="8.875" style="6"/>
  </cols>
  <sheetData>
    <row r="1" spans="1:6" ht="21" x14ac:dyDescent="0.2">
      <c r="A1" s="7" t="s">
        <v>149</v>
      </c>
    </row>
    <row r="2" spans="1:6" ht="13.5" x14ac:dyDescent="0.15">
      <c r="A2" s="36" t="s">
        <v>274</v>
      </c>
    </row>
    <row r="3" spans="1:6" ht="13.5" x14ac:dyDescent="0.15">
      <c r="A3" s="4" t="s">
        <v>358</v>
      </c>
    </row>
    <row r="4" spans="1:6" ht="13.5" x14ac:dyDescent="0.15">
      <c r="C4" s="37" t="s">
        <v>11</v>
      </c>
    </row>
    <row r="5" spans="1:6" ht="22.5" customHeight="1" x14ac:dyDescent="0.15">
      <c r="A5" s="2" t="s">
        <v>141</v>
      </c>
      <c r="B5" s="2" t="s">
        <v>145</v>
      </c>
      <c r="C5" s="59" t="s">
        <v>150</v>
      </c>
    </row>
    <row r="6" spans="1:6" ht="22.5" customHeight="1" x14ac:dyDescent="0.15">
      <c r="A6" s="5" t="s">
        <v>151</v>
      </c>
      <c r="B6" s="1"/>
      <c r="C6" s="1"/>
    </row>
    <row r="7" spans="1:6" ht="18" customHeight="1" x14ac:dyDescent="0.15">
      <c r="A7" s="10" t="s">
        <v>249</v>
      </c>
      <c r="B7" s="11">
        <f>SUM(B8:B11)</f>
        <v>104400621</v>
      </c>
      <c r="C7" s="11">
        <f>SUM(C8:C11)</f>
        <v>9870844</v>
      </c>
      <c r="F7" s="6">
        <f>D7+E7</f>
        <v>0</v>
      </c>
    </row>
    <row r="8" spans="1:6" ht="18" customHeight="1" x14ac:dyDescent="0.15">
      <c r="A8" s="5" t="s">
        <v>308</v>
      </c>
      <c r="B8" s="1">
        <v>36612227</v>
      </c>
      <c r="C8" s="61">
        <v>2464912</v>
      </c>
    </row>
    <row r="9" spans="1:6" ht="18" customHeight="1" x14ac:dyDescent="0.15">
      <c r="A9" s="60" t="s">
        <v>309</v>
      </c>
      <c r="B9" s="1">
        <v>650000</v>
      </c>
      <c r="C9" s="61">
        <v>150723</v>
      </c>
    </row>
    <row r="10" spans="1:6" ht="18" customHeight="1" x14ac:dyDescent="0.15">
      <c r="A10" s="60" t="s">
        <v>310</v>
      </c>
      <c r="B10" s="1">
        <v>63516401</v>
      </c>
      <c r="C10" s="61">
        <v>6912311</v>
      </c>
    </row>
    <row r="11" spans="1:6" ht="18" customHeight="1" x14ac:dyDescent="0.15">
      <c r="A11" s="60" t="s">
        <v>311</v>
      </c>
      <c r="B11" s="1">
        <v>3621993</v>
      </c>
      <c r="C11" s="61">
        <v>342898</v>
      </c>
    </row>
    <row r="12" spans="1:6" ht="18" customHeight="1" x14ac:dyDescent="0.15">
      <c r="A12" s="10" t="s">
        <v>251</v>
      </c>
      <c r="B12" s="11">
        <f>SUM(B13:B18)</f>
        <v>132578338</v>
      </c>
      <c r="C12" s="11">
        <f>SUM(C13:C18)</f>
        <v>8815864</v>
      </c>
    </row>
    <row r="13" spans="1:6" ht="18" customHeight="1" x14ac:dyDescent="0.15">
      <c r="A13" s="5" t="s">
        <v>314</v>
      </c>
      <c r="B13" s="1">
        <v>88576175</v>
      </c>
      <c r="C13" s="61">
        <v>6279440</v>
      </c>
    </row>
    <row r="14" spans="1:6" ht="18" customHeight="1" x14ac:dyDescent="0.15">
      <c r="A14" s="50" t="s">
        <v>315</v>
      </c>
      <c r="B14" s="1">
        <v>24628411</v>
      </c>
      <c r="C14" s="61">
        <v>1306063</v>
      </c>
    </row>
    <row r="15" spans="1:6" ht="18" customHeight="1" x14ac:dyDescent="0.15">
      <c r="A15" s="60" t="s">
        <v>316</v>
      </c>
      <c r="B15" s="1">
        <v>16310354</v>
      </c>
      <c r="C15" s="61">
        <v>1072401</v>
      </c>
    </row>
    <row r="16" spans="1:6" ht="18" customHeight="1" x14ac:dyDescent="0.15">
      <c r="A16" s="60" t="s">
        <v>317</v>
      </c>
      <c r="B16" s="1">
        <v>2042241</v>
      </c>
      <c r="C16" s="61">
        <v>136131</v>
      </c>
    </row>
    <row r="17" spans="1:6" ht="18" customHeight="1" x14ac:dyDescent="0.15">
      <c r="A17" s="60" t="s">
        <v>318</v>
      </c>
      <c r="B17" s="1">
        <v>534923</v>
      </c>
      <c r="C17" s="61">
        <v>11155</v>
      </c>
    </row>
    <row r="18" spans="1:6" ht="18" customHeight="1" x14ac:dyDescent="0.15">
      <c r="A18" s="60" t="s">
        <v>319</v>
      </c>
      <c r="B18" s="1">
        <v>486234</v>
      </c>
      <c r="C18" s="61">
        <v>10674</v>
      </c>
    </row>
    <row r="19" spans="1:6" ht="18" customHeight="1" x14ac:dyDescent="0.15">
      <c r="A19" s="10" t="s">
        <v>152</v>
      </c>
      <c r="B19" s="11">
        <f>B20</f>
        <v>3202430</v>
      </c>
      <c r="C19" s="11">
        <f>SUM(C20)</f>
        <v>846404</v>
      </c>
    </row>
    <row r="20" spans="1:6" ht="18" customHeight="1" x14ac:dyDescent="0.15">
      <c r="A20" s="5" t="s">
        <v>253</v>
      </c>
      <c r="B20" s="1">
        <v>3202430</v>
      </c>
      <c r="C20" s="63">
        <v>846404</v>
      </c>
    </row>
    <row r="21" spans="1:6" ht="18" customHeight="1" x14ac:dyDescent="0.15">
      <c r="A21" s="10" t="s">
        <v>153</v>
      </c>
      <c r="B21" s="11">
        <f>B22</f>
        <v>1709700</v>
      </c>
      <c r="C21" s="11">
        <f>SUM(C22:C23)</f>
        <v>19602</v>
      </c>
    </row>
    <row r="22" spans="1:6" ht="18" customHeight="1" x14ac:dyDescent="0.15">
      <c r="A22" s="12" t="s">
        <v>245</v>
      </c>
      <c r="B22" s="13">
        <v>1709700</v>
      </c>
      <c r="C22" s="63">
        <v>19602</v>
      </c>
    </row>
    <row r="23" spans="1:6" ht="18" customHeight="1" x14ac:dyDescent="0.15">
      <c r="A23" s="60"/>
      <c r="B23" s="1"/>
      <c r="C23" s="61"/>
    </row>
    <row r="24" spans="1:6" ht="18" customHeight="1" thickBot="1" x14ac:dyDescent="0.2">
      <c r="A24" s="24" t="s">
        <v>154</v>
      </c>
      <c r="B24" s="25">
        <f>B7+B12+B19+B21</f>
        <v>241891089</v>
      </c>
      <c r="C24" s="25">
        <f>C7+C12+C19+C21</f>
        <v>19552714</v>
      </c>
      <c r="D24" s="25">
        <f>D7+D12+D19+D21</f>
        <v>0</v>
      </c>
      <c r="F24" s="6">
        <f>D24+E7</f>
        <v>0</v>
      </c>
    </row>
    <row r="25" spans="1:6" ht="18" customHeight="1" thickTop="1" x14ac:dyDescent="0.15">
      <c r="A25" s="5" t="s">
        <v>155</v>
      </c>
      <c r="B25" s="1"/>
      <c r="C25" s="1"/>
    </row>
    <row r="26" spans="1:6" ht="18" customHeight="1" x14ac:dyDescent="0.15">
      <c r="A26" s="10" t="s">
        <v>249</v>
      </c>
      <c r="B26" s="11">
        <f>SUM(B27:B27)</f>
        <v>132350</v>
      </c>
      <c r="C26" s="11">
        <f>SUM(C27:C27)</f>
        <v>9866</v>
      </c>
    </row>
    <row r="27" spans="1:6" ht="18" customHeight="1" x14ac:dyDescent="0.15">
      <c r="A27" s="5" t="s">
        <v>360</v>
      </c>
      <c r="B27" s="1">
        <v>132350</v>
      </c>
      <c r="C27" s="63">
        <v>9866</v>
      </c>
    </row>
    <row r="28" spans="1:6" ht="18" customHeight="1" x14ac:dyDescent="0.15">
      <c r="A28" s="10" t="s">
        <v>250</v>
      </c>
      <c r="B28" s="11">
        <f>SUM(B29:B30)</f>
        <v>2727565</v>
      </c>
      <c r="C28" s="11">
        <f>SUM(C29:C30)</f>
        <v>282342</v>
      </c>
    </row>
    <row r="29" spans="1:6" ht="18" customHeight="1" x14ac:dyDescent="0.15">
      <c r="A29" s="12" t="s">
        <v>257</v>
      </c>
      <c r="B29" s="13">
        <v>2684500</v>
      </c>
      <c r="C29" s="13">
        <v>272716</v>
      </c>
    </row>
    <row r="30" spans="1:6" ht="18" customHeight="1" x14ac:dyDescent="0.15">
      <c r="A30" s="12" t="s">
        <v>258</v>
      </c>
      <c r="B30" s="13">
        <v>43065</v>
      </c>
      <c r="C30" s="13">
        <v>9626</v>
      </c>
    </row>
    <row r="31" spans="1:6" ht="18" customHeight="1" x14ac:dyDescent="0.15">
      <c r="A31" s="12"/>
      <c r="B31" s="13"/>
      <c r="C31" s="13"/>
    </row>
    <row r="32" spans="1:6" ht="18" customHeight="1" thickBot="1" x14ac:dyDescent="0.2">
      <c r="A32" s="24" t="s">
        <v>154</v>
      </c>
      <c r="B32" s="25">
        <f>B26+B28</f>
        <v>2859915</v>
      </c>
      <c r="C32" s="25">
        <f>C26+C28</f>
        <v>292208</v>
      </c>
    </row>
    <row r="33" spans="1:3" ht="18" customHeight="1" thickTop="1" x14ac:dyDescent="0.15">
      <c r="A33" s="9" t="s">
        <v>8</v>
      </c>
      <c r="B33" s="26">
        <f>B24+B32</f>
        <v>244751004</v>
      </c>
      <c r="C33" s="61">
        <f>C24+C32</f>
        <v>19844922</v>
      </c>
    </row>
    <row r="34" spans="1:3" ht="18" customHeight="1" x14ac:dyDescent="0.15"/>
    <row r="35" spans="1:3" ht="18" customHeight="1" x14ac:dyDescent="0.15"/>
    <row r="36" spans="1:3" ht="18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24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47.625" style="6" customWidth="1"/>
    <col min="2" max="2" width="19.75" style="6" customWidth="1"/>
    <col min="3" max="3" width="19.75" style="62" customWidth="1"/>
    <col min="4" max="4" width="10" style="6" bestFit="1" customWidth="1"/>
    <col min="5" max="16384" width="8.875" style="6"/>
  </cols>
  <sheetData>
    <row r="1" spans="1:6" ht="21" x14ac:dyDescent="0.2">
      <c r="A1" s="7" t="s">
        <v>156</v>
      </c>
    </row>
    <row r="2" spans="1:6" ht="13.5" x14ac:dyDescent="0.15">
      <c r="A2" s="36" t="s">
        <v>274</v>
      </c>
    </row>
    <row r="3" spans="1:6" ht="13.5" x14ac:dyDescent="0.15">
      <c r="A3" s="4" t="s">
        <v>358</v>
      </c>
    </row>
    <row r="4" spans="1:6" ht="13.5" x14ac:dyDescent="0.15">
      <c r="C4" s="37" t="s">
        <v>11</v>
      </c>
    </row>
    <row r="5" spans="1:6" ht="22.5" customHeight="1" x14ac:dyDescent="0.15">
      <c r="A5" s="2" t="s">
        <v>141</v>
      </c>
      <c r="B5" s="2" t="s">
        <v>145</v>
      </c>
      <c r="C5" s="59" t="s">
        <v>150</v>
      </c>
    </row>
    <row r="6" spans="1:6" ht="22.5" customHeight="1" x14ac:dyDescent="0.15">
      <c r="A6" s="5" t="s">
        <v>157</v>
      </c>
      <c r="B6" s="1"/>
      <c r="C6" s="1"/>
    </row>
    <row r="7" spans="1:6" ht="18" customHeight="1" x14ac:dyDescent="0.15">
      <c r="A7" s="10" t="s">
        <v>249</v>
      </c>
      <c r="B7" s="11">
        <f>SUM(B8:B11)</f>
        <v>38515139</v>
      </c>
      <c r="C7" s="11">
        <f>SUM(C8:C11)</f>
        <v>549614.08954536694</v>
      </c>
      <c r="F7" s="6">
        <f>D7+E7</f>
        <v>0</v>
      </c>
    </row>
    <row r="8" spans="1:6" ht="18" customHeight="1" x14ac:dyDescent="0.15">
      <c r="A8" s="5" t="s">
        <v>308</v>
      </c>
      <c r="B8" s="1">
        <v>10444843</v>
      </c>
      <c r="C8" s="61">
        <v>40463.02836950442</v>
      </c>
    </row>
    <row r="9" spans="1:6" ht="18" customHeight="1" x14ac:dyDescent="0.15">
      <c r="A9" s="5" t="s">
        <v>309</v>
      </c>
      <c r="B9" s="1">
        <v>225000</v>
      </c>
      <c r="C9" s="63">
        <v>0</v>
      </c>
    </row>
    <row r="10" spans="1:6" ht="18" customHeight="1" x14ac:dyDescent="0.15">
      <c r="A10" s="50" t="s">
        <v>310</v>
      </c>
      <c r="B10" s="1">
        <v>26814896</v>
      </c>
      <c r="C10" s="61">
        <v>499285.11118583707</v>
      </c>
    </row>
    <row r="11" spans="1:6" ht="18" customHeight="1" x14ac:dyDescent="0.15">
      <c r="A11" s="60" t="s">
        <v>311</v>
      </c>
      <c r="B11" s="1">
        <v>1030400</v>
      </c>
      <c r="C11" s="61">
        <v>9865.9499900254323</v>
      </c>
    </row>
    <row r="12" spans="1:6" ht="18" customHeight="1" x14ac:dyDescent="0.15">
      <c r="A12" s="10" t="s">
        <v>252</v>
      </c>
      <c r="B12" s="11">
        <f>SUM(B13:B18)</f>
        <v>21380588</v>
      </c>
      <c r="C12" s="11">
        <f>SUM(C13:C18)</f>
        <v>32257.198123557595</v>
      </c>
    </row>
    <row r="13" spans="1:6" ht="18" customHeight="1" x14ac:dyDescent="0.15">
      <c r="A13" s="5" t="s">
        <v>320</v>
      </c>
      <c r="B13" s="1">
        <v>14088631</v>
      </c>
      <c r="C13" s="63">
        <v>20290.172814886217</v>
      </c>
    </row>
    <row r="14" spans="1:6" ht="18" customHeight="1" x14ac:dyDescent="0.15">
      <c r="A14" s="50" t="s">
        <v>321</v>
      </c>
      <c r="B14" s="1">
        <v>4895795</v>
      </c>
      <c r="C14" s="61">
        <v>6948.0371689071462</v>
      </c>
    </row>
    <row r="15" spans="1:6" ht="18" customHeight="1" x14ac:dyDescent="0.15">
      <c r="A15" s="60" t="s">
        <v>322</v>
      </c>
      <c r="B15" s="1">
        <v>2375362</v>
      </c>
      <c r="C15" s="61">
        <v>5018.9881397642303</v>
      </c>
    </row>
    <row r="16" spans="1:6" ht="18" customHeight="1" x14ac:dyDescent="0.15">
      <c r="A16" s="60" t="s">
        <v>323</v>
      </c>
      <c r="B16" s="1">
        <v>13094</v>
      </c>
      <c r="C16" s="61">
        <v>0</v>
      </c>
    </row>
    <row r="17" spans="1:6" ht="18" customHeight="1" x14ac:dyDescent="0.15">
      <c r="A17" s="60" t="s">
        <v>324</v>
      </c>
      <c r="B17" s="1">
        <v>4359</v>
      </c>
      <c r="C17" s="61">
        <v>0</v>
      </c>
    </row>
    <row r="18" spans="1:6" ht="18" customHeight="1" x14ac:dyDescent="0.15">
      <c r="A18" s="60" t="s">
        <v>325</v>
      </c>
      <c r="B18" s="1">
        <v>3347</v>
      </c>
      <c r="C18" s="61">
        <v>0</v>
      </c>
    </row>
    <row r="19" spans="1:6" ht="18" customHeight="1" x14ac:dyDescent="0.15">
      <c r="A19" s="10" t="s">
        <v>152</v>
      </c>
      <c r="B19" s="11">
        <f>B20</f>
        <v>2029850</v>
      </c>
      <c r="C19" s="11">
        <f>C20</f>
        <v>0</v>
      </c>
    </row>
    <row r="20" spans="1:6" ht="18" customHeight="1" x14ac:dyDescent="0.15">
      <c r="A20" s="5" t="s">
        <v>254</v>
      </c>
      <c r="B20" s="1">
        <v>2029850</v>
      </c>
      <c r="C20" s="63">
        <v>0</v>
      </c>
    </row>
    <row r="21" spans="1:6" ht="18" customHeight="1" x14ac:dyDescent="0.15">
      <c r="A21" s="10" t="s">
        <v>255</v>
      </c>
      <c r="B21" s="11">
        <f>B22</f>
        <v>373400</v>
      </c>
      <c r="C21" s="11">
        <f>C22</f>
        <v>0</v>
      </c>
      <c r="D21" s="6">
        <f>C21</f>
        <v>0</v>
      </c>
    </row>
    <row r="22" spans="1:6" ht="18" customHeight="1" x14ac:dyDescent="0.15">
      <c r="A22" s="5" t="s">
        <v>256</v>
      </c>
      <c r="B22" s="1">
        <v>373400</v>
      </c>
      <c r="C22" s="63"/>
    </row>
    <row r="23" spans="1:6" ht="16.5" customHeight="1" x14ac:dyDescent="0.15">
      <c r="A23" s="5"/>
      <c r="B23" s="1"/>
      <c r="C23" s="1"/>
    </row>
    <row r="24" spans="1:6" ht="18" customHeight="1" thickBot="1" x14ac:dyDescent="0.2">
      <c r="A24" s="24" t="s">
        <v>154</v>
      </c>
      <c r="B24" s="25">
        <f>B7+B12+B19+B21</f>
        <v>62298977</v>
      </c>
      <c r="C24" s="25">
        <f>C7+C12+C19+C21</f>
        <v>581871.28766892455</v>
      </c>
      <c r="D24" s="57">
        <f>D7+D12+D19+D21</f>
        <v>0</v>
      </c>
      <c r="F24" s="6">
        <f>D24+E7</f>
        <v>0</v>
      </c>
    </row>
    <row r="25" spans="1:6" ht="18" customHeight="1" thickTop="1" x14ac:dyDescent="0.15">
      <c r="A25" s="5" t="s">
        <v>158</v>
      </c>
      <c r="B25" s="1"/>
      <c r="C25" s="1"/>
    </row>
    <row r="26" spans="1:6" ht="18" customHeight="1" x14ac:dyDescent="0.15">
      <c r="A26" s="10" t="s">
        <v>249</v>
      </c>
      <c r="B26" s="11">
        <f>SUM(B27:B28)</f>
        <v>101180</v>
      </c>
      <c r="C26" s="11">
        <f>SUM(C27:C28)</f>
        <v>8734.2145851397636</v>
      </c>
    </row>
    <row r="27" spans="1:6" ht="18" customHeight="1" x14ac:dyDescent="0.15">
      <c r="A27" s="5" t="s">
        <v>312</v>
      </c>
      <c r="B27" s="1">
        <v>58800</v>
      </c>
      <c r="C27" s="61">
        <v>0</v>
      </c>
    </row>
    <row r="28" spans="1:6" ht="18" customHeight="1" x14ac:dyDescent="0.15">
      <c r="A28" s="5" t="s">
        <v>313</v>
      </c>
      <c r="B28" s="1">
        <v>42380</v>
      </c>
      <c r="C28" s="61">
        <v>8734.2145851397636</v>
      </c>
    </row>
    <row r="29" spans="1:6" ht="18" customHeight="1" x14ac:dyDescent="0.15">
      <c r="A29" s="76"/>
      <c r="B29" s="1"/>
      <c r="C29" s="77"/>
    </row>
    <row r="30" spans="1:6" ht="18" customHeight="1" x14ac:dyDescent="0.15">
      <c r="A30" s="10" t="s">
        <v>250</v>
      </c>
      <c r="B30" s="11">
        <f>SUM(B31:B32)</f>
        <v>727007</v>
      </c>
      <c r="C30" s="11">
        <f>SUM(C31:C32)</f>
        <v>0</v>
      </c>
    </row>
    <row r="31" spans="1:6" ht="18" customHeight="1" x14ac:dyDescent="0.15">
      <c r="A31" s="5" t="s">
        <v>259</v>
      </c>
      <c r="B31" s="1">
        <v>405000</v>
      </c>
      <c r="C31" s="63">
        <v>0</v>
      </c>
    </row>
    <row r="32" spans="1:6" ht="18" customHeight="1" x14ac:dyDescent="0.15">
      <c r="A32" s="60" t="s">
        <v>260</v>
      </c>
      <c r="B32" s="1">
        <v>322007</v>
      </c>
      <c r="C32" s="61">
        <v>0</v>
      </c>
    </row>
    <row r="33" spans="1:3" ht="18" customHeight="1" x14ac:dyDescent="0.15">
      <c r="A33" s="5"/>
      <c r="B33" s="1"/>
      <c r="C33" s="1"/>
    </row>
    <row r="34" spans="1:3" ht="18" customHeight="1" thickBot="1" x14ac:dyDescent="0.2">
      <c r="A34" s="24" t="s">
        <v>154</v>
      </c>
      <c r="B34" s="25">
        <f>B26+B30</f>
        <v>828187</v>
      </c>
      <c r="C34" s="25">
        <f>C26+C30</f>
        <v>8734.2145851397636</v>
      </c>
    </row>
    <row r="35" spans="1:3" ht="18" customHeight="1" thickTop="1" x14ac:dyDescent="0.15">
      <c r="A35" s="9" t="s">
        <v>8</v>
      </c>
      <c r="B35" s="26">
        <f>B24+B34</f>
        <v>63127164</v>
      </c>
      <c r="C35" s="61">
        <f>C24+C34</f>
        <v>590605.50225406431</v>
      </c>
    </row>
    <row r="36" spans="1:3" ht="18" customHeight="1" x14ac:dyDescent="0.15"/>
    <row r="37" spans="1:3" ht="18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24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="85" zoomScaleNormal="100" zoomScaleSheetLayoutView="85" workbookViewId="0"/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2" width="15.75" style="6" customWidth="1"/>
    <col min="13" max="16384" width="8.875" style="6"/>
  </cols>
  <sheetData>
    <row r="1" spans="1:11" ht="21" x14ac:dyDescent="0.2">
      <c r="A1" s="7" t="s">
        <v>159</v>
      </c>
    </row>
    <row r="2" spans="1:11" ht="13.5" x14ac:dyDescent="0.15">
      <c r="A2" s="36" t="s">
        <v>274</v>
      </c>
    </row>
    <row r="3" spans="1:11" ht="13.5" x14ac:dyDescent="0.15">
      <c r="A3" s="4" t="s">
        <v>358</v>
      </c>
    </row>
    <row r="4" spans="1:11" ht="13.5" x14ac:dyDescent="0.15">
      <c r="K4" s="8" t="s">
        <v>160</v>
      </c>
    </row>
    <row r="5" spans="1:11" ht="22.5" customHeight="1" x14ac:dyDescent="0.15">
      <c r="A5" s="97" t="s">
        <v>1</v>
      </c>
      <c r="B5" s="103" t="s">
        <v>161</v>
      </c>
      <c r="C5" s="27"/>
      <c r="D5" s="97" t="s">
        <v>162</v>
      </c>
      <c r="E5" s="98" t="s">
        <v>163</v>
      </c>
      <c r="F5" s="97" t="s">
        <v>164</v>
      </c>
      <c r="G5" s="98" t="s">
        <v>165</v>
      </c>
      <c r="H5" s="103" t="s">
        <v>166</v>
      </c>
      <c r="I5" s="28"/>
      <c r="J5" s="29"/>
      <c r="K5" s="97" t="s">
        <v>5</v>
      </c>
    </row>
    <row r="6" spans="1:11" ht="22.5" customHeight="1" x14ac:dyDescent="0.15">
      <c r="A6" s="97"/>
      <c r="B6" s="97"/>
      <c r="C6" s="30" t="s">
        <v>167</v>
      </c>
      <c r="D6" s="97"/>
      <c r="E6" s="97"/>
      <c r="F6" s="97"/>
      <c r="G6" s="97"/>
      <c r="H6" s="97"/>
      <c r="I6" s="2" t="s">
        <v>168</v>
      </c>
      <c r="J6" s="2" t="s">
        <v>169</v>
      </c>
      <c r="K6" s="97"/>
    </row>
    <row r="7" spans="1:11" ht="18" customHeight="1" x14ac:dyDescent="0.15">
      <c r="A7" s="5" t="s">
        <v>170</v>
      </c>
      <c r="B7" s="1"/>
      <c r="C7" s="31"/>
      <c r="D7" s="1"/>
      <c r="E7" s="1"/>
      <c r="F7" s="1"/>
      <c r="G7" s="1"/>
      <c r="H7" s="1"/>
      <c r="I7" s="1"/>
      <c r="J7" s="1"/>
      <c r="K7" s="1"/>
    </row>
    <row r="8" spans="1:11" ht="18" customHeight="1" x14ac:dyDescent="0.15">
      <c r="A8" s="5" t="s">
        <v>210</v>
      </c>
      <c r="B8" s="1">
        <f>SUM(D8:K8)</f>
        <v>4776469363</v>
      </c>
      <c r="C8" s="31">
        <v>393921093</v>
      </c>
      <c r="D8" s="26">
        <v>3116951607</v>
      </c>
      <c r="E8" s="26">
        <v>596573819</v>
      </c>
      <c r="F8" s="26"/>
      <c r="G8" s="26">
        <v>872305401</v>
      </c>
      <c r="H8" s="1"/>
      <c r="I8" s="1"/>
      <c r="J8" s="1"/>
      <c r="K8" s="1">
        <v>190638536</v>
      </c>
    </row>
    <row r="9" spans="1:11" ht="18" customHeight="1" x14ac:dyDescent="0.15">
      <c r="A9" s="5" t="s">
        <v>353</v>
      </c>
      <c r="B9" s="1">
        <f>SUM(D9:K9)</f>
        <v>4034342999</v>
      </c>
      <c r="C9" s="31">
        <v>270716704</v>
      </c>
      <c r="D9" s="1">
        <v>1306311439</v>
      </c>
      <c r="E9" s="1">
        <v>2719831560</v>
      </c>
      <c r="F9" s="1"/>
      <c r="G9" s="1">
        <v>8200000</v>
      </c>
      <c r="H9" s="1"/>
      <c r="I9" s="1"/>
      <c r="J9" s="1"/>
      <c r="K9" s="1"/>
    </row>
    <row r="10" spans="1:11" ht="18" customHeight="1" x14ac:dyDescent="0.15">
      <c r="A10" s="5"/>
      <c r="B10" s="1"/>
      <c r="C10" s="31"/>
      <c r="D10" s="1"/>
      <c r="E10" s="1"/>
      <c r="F10" s="1"/>
      <c r="G10" s="1"/>
      <c r="H10" s="1"/>
      <c r="I10" s="1"/>
      <c r="J10" s="1"/>
      <c r="K10" s="1"/>
    </row>
    <row r="11" spans="1:11" ht="18" customHeight="1" x14ac:dyDescent="0.15">
      <c r="A11" s="5"/>
      <c r="B11" s="1"/>
      <c r="C11" s="31"/>
      <c r="D11" s="1"/>
      <c r="E11" s="1"/>
      <c r="F11" s="1"/>
      <c r="G11" s="1"/>
      <c r="H11" s="1"/>
      <c r="I11" s="1"/>
      <c r="J11" s="1"/>
      <c r="K11" s="1"/>
    </row>
    <row r="12" spans="1:11" ht="18" customHeight="1" x14ac:dyDescent="0.15">
      <c r="A12" s="5"/>
      <c r="B12" s="1"/>
      <c r="C12" s="31"/>
      <c r="D12" s="1"/>
      <c r="E12" s="1"/>
      <c r="F12" s="1"/>
      <c r="G12" s="1"/>
      <c r="H12" s="1"/>
      <c r="I12" s="1"/>
      <c r="J12" s="1"/>
      <c r="K12" s="1"/>
    </row>
    <row r="13" spans="1:11" ht="18" customHeight="1" x14ac:dyDescent="0.15">
      <c r="A13" s="5" t="s">
        <v>306</v>
      </c>
      <c r="B13" s="1"/>
      <c r="C13" s="31"/>
      <c r="D13" s="1"/>
      <c r="E13" s="1"/>
      <c r="F13" s="1"/>
      <c r="G13" s="1"/>
      <c r="H13" s="1"/>
      <c r="I13" s="1"/>
      <c r="J13" s="1"/>
      <c r="K13" s="1"/>
    </row>
    <row r="14" spans="1:11" ht="18" customHeight="1" x14ac:dyDescent="0.15">
      <c r="A14" s="5" t="s">
        <v>306</v>
      </c>
      <c r="B14" s="1">
        <f>SUM(D14:K14)</f>
        <v>4827039</v>
      </c>
      <c r="C14" s="31">
        <v>0</v>
      </c>
      <c r="D14" s="1"/>
      <c r="E14" s="1">
        <v>4827039</v>
      </c>
      <c r="F14" s="1"/>
      <c r="G14" s="1"/>
      <c r="H14" s="1"/>
      <c r="I14" s="1"/>
      <c r="J14" s="1"/>
      <c r="K14" s="1"/>
    </row>
    <row r="15" spans="1:11" ht="18" customHeight="1" x14ac:dyDescent="0.15">
      <c r="A15" s="5"/>
      <c r="B15" s="1"/>
      <c r="C15" s="31"/>
      <c r="D15" s="1"/>
      <c r="E15" s="1"/>
      <c r="F15" s="1"/>
      <c r="G15" s="1"/>
      <c r="H15" s="1"/>
      <c r="I15" s="1"/>
      <c r="J15" s="1"/>
      <c r="K15" s="1"/>
    </row>
    <row r="16" spans="1:11" ht="18" customHeight="1" x14ac:dyDescent="0.15">
      <c r="A16" s="5"/>
      <c r="B16" s="1"/>
      <c r="C16" s="31"/>
      <c r="D16" s="1"/>
      <c r="E16" s="1"/>
      <c r="F16" s="1"/>
      <c r="G16" s="1"/>
      <c r="H16" s="1"/>
      <c r="I16" s="1"/>
      <c r="J16" s="1"/>
      <c r="K16" s="1"/>
    </row>
    <row r="17" spans="1:11" ht="18" customHeight="1" x14ac:dyDescent="0.15">
      <c r="A17" s="5"/>
      <c r="B17" s="1"/>
      <c r="C17" s="31"/>
      <c r="D17" s="1"/>
      <c r="E17" s="1"/>
      <c r="F17" s="1"/>
      <c r="G17" s="1"/>
      <c r="H17" s="1"/>
      <c r="I17" s="1"/>
      <c r="J17" s="1"/>
      <c r="K17" s="1"/>
    </row>
    <row r="18" spans="1:11" ht="18" customHeight="1" x14ac:dyDescent="0.15">
      <c r="A18" s="5"/>
      <c r="B18" s="1"/>
      <c r="C18" s="31"/>
      <c r="D18" s="1"/>
      <c r="E18" s="1"/>
      <c r="F18" s="1"/>
      <c r="G18" s="1"/>
      <c r="H18" s="1"/>
      <c r="I18" s="1"/>
      <c r="J18" s="1"/>
      <c r="K18" s="1"/>
    </row>
    <row r="19" spans="1:11" ht="18" customHeight="1" x14ac:dyDescent="0.15">
      <c r="A19" s="9" t="s">
        <v>171</v>
      </c>
      <c r="B19" s="1">
        <f>SUM(B8:B18)</f>
        <v>8815639401</v>
      </c>
      <c r="C19" s="31">
        <f>SUM(C8:C18)</f>
        <v>664637797</v>
      </c>
      <c r="D19" s="56">
        <f t="shared" ref="D19:K19" si="0">SUM(D8:D18)</f>
        <v>4423263046</v>
      </c>
      <c r="E19" s="1">
        <f t="shared" si="0"/>
        <v>3321232418</v>
      </c>
      <c r="F19" s="1">
        <f t="shared" si="0"/>
        <v>0</v>
      </c>
      <c r="G19" s="1">
        <f t="shared" si="0"/>
        <v>880505401</v>
      </c>
      <c r="H19" s="1">
        <f t="shared" si="0"/>
        <v>0</v>
      </c>
      <c r="I19" s="1">
        <f t="shared" si="0"/>
        <v>0</v>
      </c>
      <c r="J19" s="1">
        <f t="shared" si="0"/>
        <v>0</v>
      </c>
      <c r="K19" s="1">
        <f t="shared" si="0"/>
        <v>190638536</v>
      </c>
    </row>
    <row r="20" spans="1:11" ht="18" customHeight="1" x14ac:dyDescent="0.15"/>
    <row r="21" spans="1:11" ht="21" x14ac:dyDescent="0.2">
      <c r="A21" s="7" t="s">
        <v>172</v>
      </c>
    </row>
    <row r="22" spans="1:11" ht="13.5" x14ac:dyDescent="0.15">
      <c r="A22" s="36" t="s">
        <v>274</v>
      </c>
    </row>
    <row r="23" spans="1:11" ht="13.5" x14ac:dyDescent="0.15">
      <c r="A23" s="4" t="s">
        <v>359</v>
      </c>
    </row>
    <row r="24" spans="1:11" ht="13.5" x14ac:dyDescent="0.15">
      <c r="I24" s="8" t="s">
        <v>11</v>
      </c>
    </row>
    <row r="25" spans="1:11" ht="37.5" customHeight="1" x14ac:dyDescent="0.15">
      <c r="A25" s="30" t="s">
        <v>161</v>
      </c>
      <c r="B25" s="2" t="s">
        <v>173</v>
      </c>
      <c r="C25" s="3" t="s">
        <v>174</v>
      </c>
      <c r="D25" s="3" t="s">
        <v>175</v>
      </c>
      <c r="E25" s="3" t="s">
        <v>176</v>
      </c>
      <c r="F25" s="3" t="s">
        <v>177</v>
      </c>
      <c r="G25" s="3" t="s">
        <v>178</v>
      </c>
      <c r="H25" s="2" t="s">
        <v>179</v>
      </c>
      <c r="I25" s="3" t="s">
        <v>180</v>
      </c>
    </row>
    <row r="26" spans="1:11" ht="18" customHeight="1" x14ac:dyDescent="0.15">
      <c r="A26" s="32">
        <f>SUM(B26:H26)</f>
        <v>8815639401</v>
      </c>
      <c r="B26" s="1">
        <v>5407118580</v>
      </c>
      <c r="C26" s="1">
        <v>2010230652</v>
      </c>
      <c r="D26" s="1">
        <v>924228144</v>
      </c>
      <c r="E26" s="1">
        <v>161688711</v>
      </c>
      <c r="F26" s="1">
        <v>202813908</v>
      </c>
      <c r="G26" s="1">
        <v>4938432</v>
      </c>
      <c r="H26" s="1">
        <v>104620974</v>
      </c>
      <c r="I26" s="33"/>
    </row>
    <row r="28" spans="1:11" ht="21" x14ac:dyDescent="0.2">
      <c r="A28" s="7" t="s">
        <v>181</v>
      </c>
    </row>
    <row r="29" spans="1:11" ht="13.5" x14ac:dyDescent="0.15">
      <c r="A29" s="36" t="s">
        <v>274</v>
      </c>
    </row>
    <row r="30" spans="1:11" ht="13.5" x14ac:dyDescent="0.15">
      <c r="A30" s="4" t="s">
        <v>359</v>
      </c>
    </row>
    <row r="31" spans="1:11" ht="13.5" x14ac:dyDescent="0.15">
      <c r="J31" s="8" t="s">
        <v>11</v>
      </c>
    </row>
    <row r="32" spans="1:11" ht="22.5" customHeight="1" x14ac:dyDescent="0.15">
      <c r="A32" s="30" t="s">
        <v>161</v>
      </c>
      <c r="B32" s="2" t="s">
        <v>182</v>
      </c>
      <c r="C32" s="3" t="s">
        <v>183</v>
      </c>
      <c r="D32" s="3" t="s">
        <v>184</v>
      </c>
      <c r="E32" s="3" t="s">
        <v>185</v>
      </c>
      <c r="F32" s="3" t="s">
        <v>186</v>
      </c>
      <c r="G32" s="3" t="s">
        <v>187</v>
      </c>
      <c r="H32" s="3" t="s">
        <v>188</v>
      </c>
      <c r="I32" s="3" t="s">
        <v>189</v>
      </c>
      <c r="J32" s="2" t="s">
        <v>190</v>
      </c>
    </row>
    <row r="33" spans="1:10" ht="18" customHeight="1" x14ac:dyDescent="0.15">
      <c r="A33" s="32">
        <f>SUM(B33:J33)</f>
        <v>8815639401</v>
      </c>
      <c r="B33" s="1">
        <v>3346131</v>
      </c>
      <c r="C33" s="1">
        <v>7343581</v>
      </c>
      <c r="D33" s="1">
        <v>76179157</v>
      </c>
      <c r="E33" s="1">
        <v>168538515</v>
      </c>
      <c r="F33" s="1">
        <v>276605616</v>
      </c>
      <c r="G33" s="1">
        <v>1690211540</v>
      </c>
      <c r="H33" s="1">
        <v>2395512679</v>
      </c>
      <c r="I33" s="1">
        <v>3144584785</v>
      </c>
      <c r="J33" s="1">
        <v>1053317397</v>
      </c>
    </row>
    <row r="34" spans="1:10" ht="19.899999999999999" customHeight="1" x14ac:dyDescent="0.15"/>
    <row r="35" spans="1:10" ht="19.899999999999999" customHeight="1" x14ac:dyDescent="0.15"/>
    <row r="36" spans="1:10" ht="19.899999999999999" customHeight="1" x14ac:dyDescent="0.15"/>
  </sheetData>
  <mergeCells count="8">
    <mergeCell ref="H5:H6"/>
    <mergeCell ref="K5:K6"/>
    <mergeCell ref="G5:G6"/>
    <mergeCell ref="A5:A6"/>
    <mergeCell ref="B5:B6"/>
    <mergeCell ref="D5:D6"/>
    <mergeCell ref="E5:E6"/>
    <mergeCell ref="F5:F6"/>
  </mergeCells>
  <phoneticPr fontId="3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附属明細書　目次</vt:lpstr>
      <vt:lpstr>１．①有形固定資産の明細</vt:lpstr>
      <vt:lpstr>２．②有形固定資産に係る行政目的別の明細</vt:lpstr>
      <vt:lpstr>３．③投資及び出資金の明細</vt:lpstr>
      <vt:lpstr>４．④基金の明細</vt:lpstr>
      <vt:lpstr>５．⑤貸付金の明細</vt:lpstr>
      <vt:lpstr>６．⑥長期延滞債権の明細</vt:lpstr>
      <vt:lpstr>６．⑦未収金の明細</vt:lpstr>
      <vt:lpstr>７．地方債の明細</vt:lpstr>
      <vt:lpstr>８．④引当金の明細　</vt:lpstr>
      <vt:lpstr>９．補助金等の明細</vt:lpstr>
      <vt:lpstr>10.財源の明細</vt:lpstr>
      <vt:lpstr>11.財源情報の明細</vt:lpstr>
      <vt:lpstr>12.資金の明細</vt:lpstr>
      <vt:lpstr>'１．①有形固定資産の明細'!Print_Area</vt:lpstr>
      <vt:lpstr>'10.財源の明細'!Print_Area</vt:lpstr>
      <vt:lpstr>'11.財源情報の明細'!Print_Area</vt:lpstr>
      <vt:lpstr>'３．③投資及び出資金の明細'!Print_Area</vt:lpstr>
      <vt:lpstr>'６．⑥長期延滞債権の明細'!Print_Area</vt:lpstr>
      <vt:lpstr>'６．⑦未収金の明細'!Print_Area</vt:lpstr>
      <vt:lpstr>'８．④引当金の明細　'!Print_Area</vt:lpstr>
      <vt:lpstr>'９．補助金等の明細'!Print_Area</vt:lpstr>
      <vt:lpstr>'10.財源の明細'!Print_Titles</vt:lpstr>
      <vt:lpstr>'６．⑥長期延滞債権の明細'!Print_Titles</vt:lpstr>
      <vt:lpstr>'６．⑦未収金の明細'!Print_Titles</vt:lpstr>
      <vt:lpstr>'９．補助金等の明細'!Print_Titles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 </cp:lastModifiedBy>
  <cp:lastPrinted>2020-03-23T06:11:18Z</cp:lastPrinted>
  <dcterms:created xsi:type="dcterms:W3CDTF">2017-08-14T22:40:29Z</dcterms:created>
  <dcterms:modified xsi:type="dcterms:W3CDTF">2020-03-30T02:15:07Z</dcterms:modified>
</cp:coreProperties>
</file>