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はじめに" sheetId="1" state="visible" r:id="rId2"/>
    <sheet name="(入力①) 基本情報入力シート" sheetId="2" state="visible" r:id="rId3"/>
    <sheet name="(入力②-1)別紙様式2-2 個表_処遇" sheetId="3" state="visible" r:id="rId4"/>
    <sheet name="(入力②‐2)別紙様式2-3 個表_特定" sheetId="4" state="visible" r:id="rId5"/>
    <sheet name="(入力②-3)別紙様式2-4 個表_ベースアップ" sheetId="5" state="visible" r:id="rId6"/>
    <sheet name="(入力③)別紙様式2-1 計画書_総括表" sheetId="6" state="visible" r:id="rId7"/>
    <sheet name="県集計用" sheetId="7" state="hidden" r:id="rId8"/>
    <sheet name="【参考】数式用" sheetId="8" state="hidden" r:id="rId9"/>
    <sheet name="【参考】数式用2" sheetId="9" state="hidden" r:id="rId10"/>
  </sheets>
  <definedNames>
    <definedName function="false" hidden="false" localSheetId="1" name="_xlnm.Print_Area" vbProcedure="false">'(入力①) 基本情報入力シート'!$A$1:$AA$52</definedName>
    <definedName function="false" hidden="false" localSheetId="2" name="_xlnm.Print_Area" vbProcedure="false">'(入力②-1)別紙様式2-2 個表_処遇'!$A$1:$AH$31</definedName>
    <definedName function="false" hidden="false" localSheetId="2" name="_xlnm.Print_Titles" vbProcedure="false">'(入力②-1)別紙様式2-2 個表_処遇'!$7:$11</definedName>
    <definedName function="false" hidden="true" localSheetId="2" name="_xlnm._FilterDatabase" vbProcedure="false">'(入力②-1)別紙様式2-2 個表_処遇'!$L$11:$AH$11</definedName>
    <definedName function="false" hidden="false" localSheetId="4" name="_xlnm.Print_Area" vbProcedure="false">'(入力②-3)別紙様式2-4 個表_ベースアップ'!$A$1:$AL$31</definedName>
    <definedName function="false" hidden="false" localSheetId="4" name="_xlnm.Print_Titles" vbProcedure="false">'(入力②-3)別紙様式2-4 個表_ベースアップ'!$7:$11</definedName>
    <definedName function="false" hidden="true" localSheetId="4" name="_xlnm._FilterDatabase" vbProcedure="false">'(入力②-3)別紙様式2-4 個表_ベースアップ'!$B$11:$AL$111</definedName>
    <definedName function="false" hidden="false" localSheetId="3" name="_xlnm.Print_Area" vbProcedure="false">'(入力②‐2)別紙様式2-3 個表_特定'!$A$1:$AI$31</definedName>
    <definedName function="false" hidden="false" localSheetId="3" name="_xlnm.Print_Titles" vbProcedure="false">'(入力②‐2)別紙様式2-3 個表_特定'!$7:$11</definedName>
    <definedName function="false" hidden="true" localSheetId="3" name="_xlnm._FilterDatabase" vbProcedure="false">'(入力②‐2)別紙様式2-3 個表_特定'!$L$11:$AI$11</definedName>
    <definedName function="false" hidden="false" localSheetId="5" name="_xlnm.Print_Area" vbProcedure="false">'(入力③)別紙様式2-1 計画書_総括表'!$A$1:$AL$232</definedName>
    <definedName function="false" hidden="false" localSheetId="0" name="_xlnm.Print_Area" vbProcedure="false">はじめに!$A$1:$F$31</definedName>
    <definedName function="false" hidden="false" name="www" vbProcedure="false">#REF!</definedName>
    <definedName function="false" hidden="false" name="サービス" vbProcedure="false">#REF!</definedName>
    <definedName function="false" hidden="false" name="サービス名" vbProcedure="false"/>
    <definedName function="false" hidden="false" name="サービス種別" vbProcedure="false">#REF!</definedName>
    <definedName function="false" hidden="false" name="一覧" vbProcedure="false">#REF!</definedName>
    <definedName function="false" hidden="false" name="特定" vbProcedure="false">#REF!</definedName>
    <definedName function="false" hidden="false" name="種類" vbProcedure="false">#REF!</definedName>
    <definedName function="false" hidden="false" localSheetId="0" name="www" vbProcedure="false">#REF!</definedName>
    <definedName function="false" hidden="false" localSheetId="0" name="_xlnm.Print_Area" vbProcedure="false">はじめに!$A$1:$F$31</definedName>
    <definedName function="false" hidden="false" localSheetId="0" name="サービス名" vbProcedure="false">#REF!</definedName>
    <definedName function="false" hidden="false" localSheetId="0" name="特定" vbProcedure="false">#REF!</definedName>
    <definedName function="false" hidden="false" localSheetId="1" name="_xlnm.Print_Area" vbProcedure="false">'(入力①) 基本情報入力シート'!$A$1:$AA$52</definedName>
    <definedName function="false" hidden="false" localSheetId="2" name="_xlnm.Print_Area" vbProcedure="false">'(入力②-1)別紙様式2-2 個表_処遇'!$A$1:$AH$31</definedName>
    <definedName function="false" hidden="false" localSheetId="2" name="_xlnm.Print_Titles" vbProcedure="false">'(入力②-1)別紙様式2-2 個表_処遇'!$7:$11</definedName>
    <definedName function="false" hidden="false" localSheetId="2" name="_xlnm._FilterDatabase" vbProcedure="false">'(入力②-1)別紙様式2-2 個表_処遇'!$L$11:$AH$11</definedName>
    <definedName function="false" hidden="false" localSheetId="3" name="www" vbProcedure="false">#REF!</definedName>
    <definedName function="false" hidden="false" localSheetId="3" name="_xlnm.Print_Area" vbProcedure="false">'(入力②‐2)別紙様式2-3 個表_特定'!$A$1:$AI$31</definedName>
    <definedName function="false" hidden="false" localSheetId="3" name="_xlnm.Print_Titles" vbProcedure="false">'(入力②‐2)別紙様式2-3 個表_特定'!$7:$11</definedName>
    <definedName function="false" hidden="false" localSheetId="3" name="_xlnm._FilterDatabase" vbProcedure="false">'(入力②‐2)別紙様式2-3 個表_特定'!$L$11:$AI$11</definedName>
    <definedName function="false" hidden="false" localSheetId="3" name="サービス" vbProcedure="false">#REF!</definedName>
    <definedName function="false" hidden="false" localSheetId="4" name="www" vbProcedure="false">#REF!</definedName>
    <definedName function="false" hidden="false" localSheetId="4" name="_xlnm.Print_Area" vbProcedure="false">'(入力②-3)別紙様式2-4 個表_ベースアップ'!$A$1:$AL$31</definedName>
    <definedName function="false" hidden="false" localSheetId="4" name="_xlnm.Print_Titles" vbProcedure="false">'(入力②-3)別紙様式2-4 個表_ベースアップ'!$7:$11</definedName>
    <definedName function="false" hidden="false" localSheetId="4" name="_xlnm._FilterDatabase" vbProcedure="false">'(入力②-3)別紙様式2-4 個表_ベースアップ'!$B$11:$AL$111</definedName>
    <definedName function="false" hidden="false" localSheetId="4" name="サービス" vbProcedure="false">#REF!</definedName>
    <definedName function="false" hidden="false" localSheetId="4" name="サービス名" vbProcedure="false">#REF!</definedName>
    <definedName function="false" hidden="false" localSheetId="4" name="特定" vbProcedure="false">#REF!</definedName>
    <definedName function="false" hidden="false" localSheetId="5" name="_xlnm.Print_Area" vbProcedure="false">'(入力③)別紙様式2-1 計画書_総括表'!$A$1:$AL$232</definedName>
    <definedName function="false" hidden="false" localSheetId="5" name="サービス" vbProcedure="false">#REF!</definedName>
    <definedName function="false" hidden="false" localSheetId="7" name="_xlnm.Print_Area" vbProcedure="false"/>
    <definedName function="false" hidden="false" localSheetId="7" name="_xlnm._FilterDatabase" vbProcedure="false"/>
    <definedName function="false" hidden="false" localSheetId="8" name="www" vbProcedure="false">#REF!</definedName>
    <definedName function="false" hidden="false" localSheetId="8" name="_xlnm.Print_Area" vbProcedure="false"/>
    <definedName function="false" hidden="false" localSheetId="8" name="_xlnm._FilterDatabase" vbProcedure="false"/>
    <definedName function="false" hidden="false" localSheetId="8" name="サービス" vbProcedure="false">#REF!</definedName>
    <definedName function="false" hidden="false" localSheetId="8" name="サービス名" vbProcedure="false"/>
    <definedName function="false" hidden="false" localSheetId="8"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s>
  <commentList>
    <comment ref="B33" authorId="0">
      <text>
        <r>
          <rPr>
            <b val="true"/>
            <sz val="9"/>
            <color rgb="FF000000"/>
            <rFont val="MS P ゴシック"/>
            <family val="3"/>
            <charset val="128"/>
          </rPr>
          <t xml:space="preserve">行が足りない場合は適宜行を追加して対応してください。
その際、各種数値等が他の各シートに反映されているかよく確認してください。</t>
        </r>
      </text>
    </comment>
    <comment ref="Y31" authorId="0">
      <text>
        <r>
          <rPr>
            <b val="true"/>
            <sz val="10"/>
            <color rgb="FF000000"/>
            <rFont val="MS P ゴシック"/>
            <family val="3"/>
            <charset val="128"/>
          </rPr>
          <t xml:space="preserve">サービス名のセルを選択した際に右下に表示されるプルダウンリストからサービス名を選択してください。</t>
        </r>
      </text>
    </comment>
    <comment ref="Z31" authorId="0">
      <text>
        <r>
          <rPr>
            <b val="true"/>
            <sz val="10"/>
            <color rgb="FF000000"/>
            <rFont val="MS P ゴシック"/>
            <family val="3"/>
            <charset val="128"/>
          </rPr>
          <t xml:space="preserve">介護サービスと介護予防サービスにおいては、行を分けてそれぞれ一行ごとに入力が必要です。
</t>
        </r>
      </text>
    </comment>
  </commentList>
</comments>
</file>

<file path=xl/comments6.xml><?xml version="1.0" encoding="utf-8"?>
<comments xmlns="http://schemas.openxmlformats.org/spreadsheetml/2006/main" xmlns:xdr="http://schemas.openxmlformats.org/drawingml/2006/spreadsheetDrawing">
  <authors>
    <author/>
  </authors>
  <commentList>
    <comment ref="L113" authorId="0">
      <text>
        <r>
          <rPr>
            <sz val="9"/>
            <color rgb="FF000000"/>
            <rFont val="MS P ゴシック"/>
            <family val="3"/>
            <charset val="128"/>
          </rPr>
          <t xml:space="preserve">ドロップダウンリストから選択できます。</t>
        </r>
      </text>
    </comment>
    <comment ref="S73" authorId="0">
      <text>
        <r>
          <rPr>
            <b val="true"/>
            <sz val="10"/>
            <color rgb="FF000000"/>
            <rFont val="MS P ゴシック"/>
            <family val="3"/>
            <charset val="128"/>
          </rPr>
          <t xml:space="preserve">上記のいずれの配分方法にも当てはまらない場合は、当該事業所（法人）におけるグループ毎の配分額を記入して下さい。</t>
        </r>
      </text>
    </comment>
    <comment ref="AP69" authorId="0">
      <text>
        <r>
          <rPr>
            <b val="true"/>
            <sz val="9"/>
            <color rgb="FF000000"/>
            <rFont val="MS P ゴシック"/>
            <family val="3"/>
            <charset val="128"/>
          </rPr>
          <t xml:space="preserve">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List>
</comments>
</file>

<file path=xl/sharedStrings.xml><?xml version="1.0" encoding="utf-8"?>
<sst xmlns="http://schemas.openxmlformats.org/spreadsheetml/2006/main" count="3027" uniqueCount="471">
  <si>
    <t xml:space="preserve">処遇改善計画書　作成にあたっての入力シート等の説明</t>
  </si>
  <si>
    <t xml:space="preserve">令和４年度以降の処遇改善加算等に係る計画書の作成方法をご説明しています</t>
  </si>
  <si>
    <t xml:space="preserve">ワークシート名（左からの順）</t>
  </si>
  <si>
    <t xml:space="preserve">枚数</t>
  </si>
  <si>
    <t xml:space="preserve">ワークシートの入力の順番（推奨）</t>
  </si>
  <si>
    <t xml:space="preserve">説明</t>
  </si>
  <si>
    <t xml:space="preserve">提出の要否</t>
  </si>
  <si>
    <t xml:space="preserve">はじめに</t>
  </si>
  <si>
    <t xml:space="preserve">-</t>
  </si>
  <si>
    <t xml:space="preserve">・本様式の内容と使い方を説明しています。</t>
  </si>
  <si>
    <t xml:space="preserve">不要</t>
  </si>
  <si>
    <t xml:space="preserve">基本情報入力シート</t>
  </si>
  <si>
    <t xml:space="preserve">①</t>
  </si>
  <si>
    <t xml:space="preserve">・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</si>
  <si>
    <t xml:space="preserve">様式2-1 計画書_総括表</t>
  </si>
  <si>
    <t xml:space="preserve">③</t>
  </si>
  <si>
    <t xml:space="preserve">・賃金改善計画やキャリアパス要件、職場環境要件・見える化要件の具体的な内容を入力します。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</si>
  <si>
    <t xml:space="preserve">提出</t>
  </si>
  <si>
    <t xml:space="preserve">様式2-2 個表_処遇</t>
  </si>
  <si>
    <t xml:space="preserve">（一括申請する事業所数により異なる）</t>
  </si>
  <si>
    <t xml:space="preserve">②</t>
  </si>
  <si>
    <t xml:space="preserve">・処遇改善加算について、事業所毎の情報を入力します。
・事業所毎に新規・継続の別、加算区分、算定対象月等を入力します。
・基本情報入力シートの次に入力してください。</t>
  </si>
  <si>
    <t xml:space="preserve">様式2-3 個表_特定</t>
  </si>
  <si>
    <t xml:space="preserve">・特定加算について、事業所毎の情報を入力します。
・事業所毎に新規・継続の別、加算区分、算定対象月、介護福祉士等配置要件、グループ別の常勤換算人数等を入力します。
・基本情報入力シートの次に入力してください。</t>
  </si>
  <si>
    <t xml:space="preserve">様式2-4 個表_ベースアップ等加算</t>
  </si>
  <si>
    <t xml:space="preserve">・ベースアップ等加算について、事業所毎の情報を入力します。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</si>
  <si>
    <t xml:space="preserve">２　書類の作成方法</t>
  </si>
  <si>
    <r>
      <rPr>
        <sz val="14"/>
        <color rgb="FF000000"/>
        <rFont val="ＭＳ Ｐゴシック"/>
        <family val="3"/>
        <charset val="128"/>
      </rPr>
      <t xml:space="preserve">●令和２年度</t>
    </r>
    <r>
      <rPr>
        <sz val="14"/>
        <rFont val="ＭＳ Ｐゴシック"/>
        <family val="3"/>
        <charset val="128"/>
      </rPr>
      <t xml:space="preserve">からの主な変更点・注意点は下記のとおりです。</t>
    </r>
  </si>
  <si>
    <r>
      <rPr>
        <sz val="14"/>
        <rFont val="ＭＳ Ｐゴシック"/>
        <family val="3"/>
        <charset val="128"/>
      </rPr>
      <t xml:space="preserve">・介護職員処遇改善計画書と介護職員等特定処遇改善計画書を一本化しました。原則、</t>
    </r>
    <r>
      <rPr>
        <b val="true"/>
        <sz val="14"/>
        <rFont val="ＭＳ Ｐゴシック"/>
        <family val="3"/>
        <charset val="128"/>
      </rPr>
      <t xml:space="preserve">本様式を用いて計画書を作成してください。</t>
    </r>
  </si>
  <si>
    <r>
      <rPr>
        <sz val="14"/>
        <rFont val="ＭＳ Ｐゴシック"/>
        <family val="3"/>
        <charset val="128"/>
      </rPr>
      <t xml:space="preserve">・</t>
    </r>
    <r>
      <rPr>
        <b val="true"/>
        <sz val="14"/>
        <rFont val="ＭＳ Ｐゴシック"/>
        <family val="3"/>
        <charset val="128"/>
      </rPr>
      <t xml:space="preserve">根拠資料の提出は</t>
    </r>
    <r>
      <rPr>
        <sz val="14"/>
        <rFont val="ＭＳ Ｐゴシック"/>
        <family val="3"/>
        <charset val="128"/>
      </rPr>
      <t xml:space="preserve">、保管の有無をチェックリストで確認することで</t>
    </r>
    <r>
      <rPr>
        <b val="true"/>
        <sz val="14"/>
        <rFont val="ＭＳ Ｐゴシック"/>
        <family val="3"/>
        <charset val="128"/>
      </rPr>
      <t xml:space="preserve">原則不要</t>
    </r>
    <r>
      <rPr>
        <sz val="14"/>
        <rFont val="ＭＳ Ｐゴシック"/>
        <family val="3"/>
        <charset val="128"/>
      </rPr>
      <t xml:space="preserve">です。</t>
    </r>
  </si>
  <si>
    <r>
      <rPr>
        <sz val="14"/>
        <rFont val="ＭＳ Ｐゴシック"/>
        <family val="3"/>
        <charset val="128"/>
      </rPr>
      <t xml:space="preserve">・「賃金改善の見込額」の比較対象となる年度は、</t>
    </r>
    <r>
      <rPr>
        <b val="true"/>
        <sz val="14"/>
        <rFont val="ＭＳ Ｐゴシック"/>
        <family val="3"/>
        <charset val="128"/>
      </rPr>
      <t xml:space="preserve">「初めて加算を取得する（した）前年度」から「（申請の）前年度」</t>
    </r>
    <r>
      <rPr>
        <sz val="14"/>
        <rFont val="ＭＳ Ｐゴシック"/>
        <family val="3"/>
        <charset val="128"/>
      </rPr>
      <t xml:space="preserve">となりました。</t>
    </r>
  </si>
  <si>
    <t xml:space="preserve">●令和３年度からの主な変更点は下記のとおりです。</t>
  </si>
  <si>
    <t xml:space="preserve">・職場環境等要件に基づく取組の実施について、過去ではなく、当該年度における取組の実施を求めることとしました。</t>
  </si>
  <si>
    <r>
      <rPr>
        <sz val="14"/>
        <color rgb="FF000000"/>
        <rFont val="ＭＳ Ｐゴシック"/>
        <family val="3"/>
        <charset val="128"/>
      </rPr>
      <t xml:space="preserve">・特定加算の平均賃金改善額の配分ルールにおける「経験・技能のある介護職員」は「他の介護職員」の</t>
    </r>
    <r>
      <rPr>
        <b val="true"/>
        <sz val="14"/>
        <color rgb="FF000000"/>
        <rFont val="ＭＳ Ｐゴシック"/>
        <family val="3"/>
        <charset val="128"/>
      </rPr>
      <t xml:space="preserve">「２倍以上であること」</t>
    </r>
    <r>
      <rPr>
        <sz val="14"/>
        <color rgb="FF000000"/>
        <rFont val="ＭＳ Ｐゴシック"/>
        <family val="3"/>
        <charset val="128"/>
      </rPr>
      <t xml:space="preserve">について、「経験・技能のある介護職員」は「他の介護職員」</t>
    </r>
    <r>
      <rPr>
        <b val="true"/>
        <sz val="14"/>
        <color rgb="FF000000"/>
        <rFont val="ＭＳ Ｐゴシック"/>
        <family val="3"/>
        <charset val="128"/>
      </rPr>
      <t xml:space="preserve">「と比較し高いこと」</t>
    </r>
    <r>
      <rPr>
        <sz val="14"/>
        <color rgb="FF000000"/>
        <rFont val="ＭＳ Ｐゴシック"/>
        <family val="3"/>
        <charset val="128"/>
      </rPr>
      <t xml:space="preserve">を求めることとしました。</t>
    </r>
  </si>
  <si>
    <t xml:space="preserve">●令和４年度からの主な変更点は下記のとおりです。</t>
  </si>
  <si>
    <t xml:space="preserve">・ベースアップ等加算を創設し、当該加算による賃金改善の合計額の３分の２以上は、基本給又は決まって毎月支払われる手当の引上げに充てることを求めることとしました。</t>
  </si>
  <si>
    <t xml:space="preserve">処遇改善計画書（処遇改善加算・特定加算・ベースアップ等加算）作成用　基本情報入力シート</t>
  </si>
  <si>
    <t xml:space="preserve">↓隠し列</t>
  </si>
  <si>
    <t xml:space="preserve">【注意】本シートは様式作成用のため、提出は不要です。</t>
  </si>
  <si>
    <t xml:space="preserve">●次の情報を本シートの黄色セルに入力することで、各様式に自動的に転記されます。</t>
  </si>
  <si>
    <t xml:space="preserve">・提出先に関する情報</t>
  </si>
  <si>
    <t xml:space="preserve">・基本情報</t>
  </si>
  <si>
    <t xml:space="preserve">・加算の対象事業所に関する情報</t>
  </si>
  <si>
    <t xml:space="preserve">１　提出先に関する情報</t>
  </si>
  <si>
    <t xml:space="preserve">処遇改善加算・特定加算・ベースアップ等支援加算の届出に係る提出先の名称を入力してください。</t>
  </si>
  <si>
    <t xml:space="preserve">加算提出先</t>
  </si>
  <si>
    <t xml:space="preserve">長生村</t>
  </si>
  <si>
    <t xml:space="preserve">２　基本情報</t>
  </si>
  <si>
    <t xml:space="preserve">⇒下表に必要事項を入力してください。記入内容が別紙様式に反映されます。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</si>
  <si>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</si>
  <si>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</si>
  <si>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</si>
  <si>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</si>
  <si>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</si>
  <si>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</si>
  <si>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</si>
  <si>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</si>
  <si>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</si>
  <si>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</si>
  <si>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</si>
  <si>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</si>
  <si>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</si>
  <si>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</si>
  <si>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</si>
  <si>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FAX番号</t>
  </si>
  <si>
    <t xml:space="preserve">e-mail</t>
  </si>
  <si>
    <t xml:space="preserve">３　加算の対象事業所に関する情報</t>
  </si>
  <si>
    <t xml:space="preserve">下表に必要事項を入力してください。記入内容が様式2-2、2-3、2-4に反映されます。</t>
  </si>
  <si>
    <t xml:space="preserve">※　</t>
  </si>
  <si>
    <r>
      <rPr>
        <sz val="12"/>
        <rFont val="ＭＳ Ｐゴシック"/>
        <family val="3"/>
        <charset val="128"/>
      </rPr>
      <t xml:space="preserve">「一月あたり介護報酬総単位数</t>
    </r>
    <r>
      <rPr>
        <sz val="12"/>
        <color rgb="FFFF0000"/>
        <rFont val="ＭＳ Ｐゴシック"/>
        <family val="3"/>
        <charset val="128"/>
      </rPr>
      <t xml:space="preserve">（処遇改善加算及び特定加算を除く）</t>
    </r>
    <r>
      <rPr>
        <sz val="12"/>
        <rFont val="ＭＳ Ｐゴシック"/>
        <family val="3"/>
        <charset val="128"/>
      </rPr>
      <t xml:space="preserve">」(a)には、 前年１月から12月までの１年間の介護報酬総単位数（各種加算減算を含む。ただし、</t>
    </r>
    <r>
      <rPr>
        <u val="single"/>
        <sz val="12"/>
        <rFont val="ＭＳ Ｐゴシック"/>
        <family val="3"/>
        <charset val="128"/>
      </rPr>
      <t xml:space="preserve">処遇改善加算及び特定加算は除く。</t>
    </r>
    <r>
      <rPr>
        <sz val="12"/>
        <rFont val="ＭＳ Ｐゴシック"/>
        <family val="3"/>
        <charset val="128"/>
      </rPr>
      <t xml:space="preserve">）を12で除したもの（12ヶ月に満たない場合は、一月あたりの標準的な単位数として見込まれるもの）を記載すること。</t>
    </r>
  </si>
  <si>
    <t xml:space="preserve">通し番号</t>
  </si>
  <si>
    <t xml:space="preserve">介護保険事業所番号</t>
  </si>
  <si>
    <t xml:space="preserve">指定権者名</t>
  </si>
  <si>
    <t xml:space="preserve">事業所の所在地</t>
  </si>
  <si>
    <t xml:space="preserve">事業所名</t>
  </si>
  <si>
    <t xml:space="preserve">サービス名</t>
  </si>
  <si>
    <r>
      <rPr>
        <sz val="11"/>
        <color rgb="FF000000"/>
        <rFont val="ＭＳ Ｐゴシック"/>
        <family val="3"/>
        <charset val="128"/>
      </rPr>
      <t xml:space="preserve">一月あたり介護報酬総単位数</t>
    </r>
    <r>
      <rPr>
        <sz val="11"/>
        <color rgb="FFFF0000"/>
        <rFont val="ＭＳ Ｐゴシック"/>
        <family val="3"/>
        <charset val="128"/>
      </rPr>
      <t xml:space="preserve">（処遇改善加算及び特定加算を除く）</t>
    </r>
    <r>
      <rPr>
        <sz val="11"/>
        <color rgb="FF000000"/>
        <rFont val="ＭＳ Ｐゴシック"/>
        <family val="3"/>
        <charset val="128"/>
      </rPr>
      <t xml:space="preserve">[単位](a)</t>
    </r>
  </si>
  <si>
    <t xml:space="preserve">１単位あたりの
単価[円](b)</t>
  </si>
  <si>
    <t xml:space="preserve">都道府県</t>
  </si>
  <si>
    <t xml:space="preserve">市区町村</t>
  </si>
  <si>
    <t xml:space="preserve">別紙様式２－２</t>
  </si>
  <si>
    <t xml:space="preserve">介護職員処遇改善加算（施設・事業所別個表）</t>
  </si>
  <si>
    <t xml:space="preserve">　　処遇改善加算額（見込額）の合計［円］（別紙様式2-1 ２ （1）①に転記）</t>
  </si>
  <si>
    <t xml:space="preserve">一月あたり介護報酬総単位数[単位]
(a)</t>
  </si>
  <si>
    <t xml:space="preserve">１単位あたりの単価[円]
(b)</t>
  </si>
  <si>
    <t xml:space="preserve">別紙様式2-1 ２ （２）介護職員処遇改善加算</t>
  </si>
  <si>
    <t xml:space="preserve">④</t>
  </si>
  <si>
    <t xml:space="preserve">処遇改善加算の見込額[円]
(a×b×c×d)
</t>
  </si>
  <si>
    <t xml:space="preserve">新規・継続の別</t>
  </si>
  <si>
    <t xml:space="preserve">算定する処遇改善加算の区分</t>
  </si>
  <si>
    <t xml:space="preserve">加算率(c)</t>
  </si>
  <si>
    <t xml:space="preserve">算定対象月
(d)</t>
  </si>
  <si>
    <t xml:space="preserve">令和</t>
  </si>
  <si>
    <t xml:space="preserve">年</t>
  </si>
  <si>
    <t xml:space="preserve">月～令和</t>
  </si>
  <si>
    <t xml:space="preserve">月</t>
  </si>
  <si>
    <t xml:space="preserve">（</t>
  </si>
  <si>
    <t xml:space="preserve">ヶ月）</t>
  </si>
  <si>
    <t xml:space="preserve">別紙様式２－３</t>
  </si>
  <si>
    <t xml:space="preserve">介護職員等特定処遇改善加算（施設・事業所別個表）</t>
  </si>
  <si>
    <t xml:space="preserve">　　特定加算（見込額）の合計[円]（別紙様式2-1 ２ （1）①に転記）</t>
  </si>
  <si>
    <t xml:space="preserve">１単位
あたりの
単価[円]
(b)</t>
  </si>
  <si>
    <t xml:space="preserve">（２）特定加算</t>
  </si>
  <si>
    <t xml:space="preserve">⑤</t>
  </si>
  <si>
    <t xml:space="preserve">新規・
継続
の別</t>
  </si>
  <si>
    <t xml:space="preserve">算定する特定加算の区分</t>
  </si>
  <si>
    <t xml:space="preserve">加算率(e)</t>
  </si>
  <si>
    <t xml:space="preserve">介護福祉士配置等要件</t>
  </si>
  <si>
    <t xml:space="preserve">算定対象月
(f)</t>
  </si>
  <si>
    <t xml:space="preserve">特定加算の見込額[円]
(a×b×e×f)</t>
  </si>
  <si>
    <t xml:space="preserve">別紙様式２－４</t>
  </si>
  <si>
    <t xml:space="preserve">介護職員等ベースアップ等支援加算（施設・事業所別個表）</t>
  </si>
  <si>
    <t xml:space="preserve">【記入上の注意】</t>
  </si>
  <si>
    <t xml:space="preserve">・(n-1)及び(o-1)には、介護職員・その他の職員の賃金改善額について、事業所毎に、「ベースアップ等加算の算定のみにより賃金改善を行う場合の賃金の総額（見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</si>
  <si>
    <t xml:space="preserve">　ベースアップ等加算（見込額）の合計［円］（別紙様式2-1 ２ （1）①に転記）</t>
  </si>
  <si>
    <t xml:space="preserve">
算定する介護職員処遇改善加算の区分</t>
  </si>
  <si>
    <t xml:space="preserve">（３）ベースアップ等支援加算</t>
  </si>
  <si>
    <t xml:space="preserve">加算率(l)</t>
  </si>
  <si>
    <t xml:space="preserve">算定対象月
(ｍ)</t>
  </si>
  <si>
    <t xml:space="preserve">
①介護職員等ベースアップ等支援加算の見込額
(a×b×l×m)
[円]</t>
  </si>
  <si>
    <t xml:space="preserve">（列ごとの合計を「２賃金改善計画について」（４）に転記）</t>
  </si>
  <si>
    <t xml:space="preserve">(n-1)
③ⅰ）介護職員の賃金改善見込額［円］</t>
  </si>
  <si>
    <t xml:space="preserve">
(n-2)
左記のうち、ベースアップ等による賃金改善の見込額［円］</t>
  </si>
  <si>
    <t xml:space="preserve">(o-1)
③ⅱ）その他の職員の賃金改善見込額［円］</t>
  </si>
  <si>
    <t xml:space="preserve">
(o-2)
左記のうち、ベースアップ等による賃金改善の見込額［円］</t>
  </si>
  <si>
    <t xml:space="preserve">別紙様式２－１</t>
  </si>
  <si>
    <t xml:space="preserve">提出先</t>
  </si>
  <si>
    <t xml:space="preserve">介護職員処遇改善加算・介護職員等特定処遇改善加算・介護職員等ベースアップ等支援加算</t>
  </si>
  <si>
    <t xml:space="preserve">処遇改善計画書（令和</t>
  </si>
  <si>
    <t xml:space="preserve">年度）</t>
  </si>
  <si>
    <t xml:space="preserve">１　基本情報＜共通＞</t>
  </si>
  <si>
    <t xml:space="preserve">法人所在地</t>
  </si>
  <si>
    <t xml:space="preserve">書類作成担当者</t>
  </si>
  <si>
    <t xml:space="preserve">E-mail</t>
  </si>
  <si>
    <r>
      <rPr>
        <b val="true"/>
        <sz val="9"/>
        <color rgb="FF000000"/>
        <rFont val="ＭＳ Ｐ明朝"/>
        <family val="1"/>
        <charset val="128"/>
      </rPr>
      <t xml:space="preserve">　【本計画書で提出する加算】　</t>
    </r>
    <r>
      <rPr>
        <sz val="8"/>
        <color rgb="FF000000"/>
        <rFont val="ＭＳ Ｐ明朝"/>
        <family val="1"/>
        <charset val="128"/>
      </rPr>
      <t xml:space="preserve">※取得予定の加算について「○」、取得しない加算について「×」を選択すること。</t>
    </r>
  </si>
  <si>
    <t xml:space="preserve">×</t>
  </si>
  <si>
    <r>
      <rPr>
        <b val="true"/>
        <sz val="8"/>
        <color rgb="FF000000"/>
        <rFont val="ＭＳ Ｐ明朝"/>
        <family val="1"/>
        <charset val="128"/>
      </rPr>
      <t xml:space="preserve">介護職員処遇改善加算</t>
    </r>
    <r>
      <rPr>
        <sz val="6"/>
        <color rgb="FF000000"/>
        <rFont val="ＭＳ Ｐ明朝"/>
        <family val="1"/>
        <charset val="128"/>
      </rPr>
      <t xml:space="preserve">（処遇改善加算）</t>
    </r>
  </si>
  <si>
    <r>
      <rPr>
        <b val="true"/>
        <sz val="8"/>
        <color rgb="FF000000"/>
        <rFont val="ＭＳ Ｐ明朝"/>
        <family val="1"/>
        <charset val="128"/>
      </rPr>
      <t xml:space="preserve">介護職員等特定処遇改善加算</t>
    </r>
    <r>
      <rPr>
        <sz val="6"/>
        <color rgb="FF000000"/>
        <rFont val="ＭＳ Ｐ明朝"/>
        <family val="1"/>
        <charset val="128"/>
      </rPr>
      <t xml:space="preserve">（特定加算）</t>
    </r>
  </si>
  <si>
    <t xml:space="preserve">○</t>
  </si>
  <si>
    <r>
      <rPr>
        <b val="true"/>
        <sz val="8"/>
        <color rgb="FF000000"/>
        <rFont val="ＭＳ Ｐ明朝"/>
        <family val="1"/>
        <charset val="128"/>
      </rPr>
      <t xml:space="preserve">介護職員等ベースアップ等支援加算</t>
    </r>
    <r>
      <rPr>
        <sz val="6"/>
        <color rgb="FF000000"/>
        <rFont val="ＭＳ Ｐ明朝"/>
        <family val="1"/>
        <charset val="128"/>
      </rPr>
      <t xml:space="preserve">（ベースアップ等加算）</t>
    </r>
  </si>
  <si>
    <r>
      <rPr>
        <sz val="8"/>
        <color rgb="FF000000"/>
        <rFont val="ＭＳ Ｐ明朝"/>
        <family val="1"/>
        <charset val="128"/>
      </rPr>
      <t xml:space="preserve">※すでに処遇改善加算・特定加算を算定している事業所が、</t>
    </r>
    <r>
      <rPr>
        <u val="single"/>
        <sz val="8"/>
        <color rgb="FF000000"/>
        <rFont val="ＭＳ Ｐ明朝"/>
        <family val="1"/>
        <charset val="128"/>
      </rPr>
      <t xml:space="preserve">令和４年10月以降にベースアップ等加算を算定するために計画書を提出する場合、</t>
    </r>
    <r>
      <rPr>
        <b val="true"/>
        <u val="single"/>
        <sz val="8"/>
        <color rgb="FF000000"/>
        <rFont val="ＭＳ Ｐ明朝"/>
        <family val="1"/>
        <charset val="128"/>
      </rPr>
      <t xml:space="preserve">ベースアップ等加算の算定に必要なセルのみ記入</t>
    </r>
    <r>
      <rPr>
        <u val="single"/>
        <sz val="8"/>
        <color rgb="FF000000"/>
        <rFont val="ＭＳ Ｐ明朝"/>
        <family val="1"/>
        <charset val="128"/>
      </rPr>
      <t xml:space="preserve">すること。
</t>
    </r>
    <r>
      <rPr>
        <sz val="8"/>
        <color rgb="FF000000"/>
        <rFont val="ＭＳ Ｐ明朝"/>
        <family val="1"/>
        <charset val="128"/>
      </rPr>
      <t xml:space="preserve">※</t>
    </r>
    <r>
      <rPr>
        <b val="true"/>
        <u val="single"/>
        <sz val="8"/>
        <color rgb="FF000000"/>
        <rFont val="ＭＳ Ｐ明朝"/>
        <family val="1"/>
        <charset val="128"/>
      </rPr>
      <t xml:space="preserve">「×」をつけた加算に係る記入欄（グレーになるセル）は、記入不要</t>
    </r>
    <r>
      <rPr>
        <sz val="8"/>
        <color rgb="FF000000"/>
        <rFont val="ＭＳ Ｐ明朝"/>
        <family val="1"/>
        <charset val="128"/>
      </rPr>
      <t xml:space="preserve">。</t>
    </r>
  </si>
  <si>
    <t xml:space="preserve">２　賃金改善計画について＜共通＞</t>
  </si>
  <si>
    <t xml:space="preserve">（１）加算額を上回る賃金改善について</t>
  </si>
  <si>
    <r>
      <rPr>
        <sz val="8"/>
        <color rgb="FF000000"/>
        <rFont val="ＭＳ Ｐ明朝"/>
        <family val="1"/>
        <charset val="128"/>
      </rPr>
      <t xml:space="preserve">・本計画に記載された金額は見込額であり、提出後の運営状況(利用者数等)、人員配置状況(職員数等)その他の事由により変動があり得る。
・（１）では以下の要件を確認しており、</t>
    </r>
    <r>
      <rPr>
        <u val="single"/>
        <sz val="8"/>
        <color rgb="FF000000"/>
        <rFont val="ＭＳ Ｐ明朝"/>
        <family val="1"/>
        <charset val="128"/>
      </rPr>
      <t xml:space="preserve">オレンジセルが「○」でない場合、加算取得の要件を満たしていない。
</t>
    </r>
    <r>
      <rPr>
        <sz val="8"/>
        <color rgb="FF000000"/>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</si>
  <si>
    <t xml:space="preserve">処遇改善加算</t>
  </si>
  <si>
    <t xml:space="preserve">特定加算</t>
  </si>
  <si>
    <t xml:space="preserve">ベースアップ等加算</t>
  </si>
  <si>
    <t xml:space="preserve">年度の加算の見込額</t>
  </si>
  <si>
    <t xml:space="preserve">円</t>
  </si>
  <si>
    <r>
      <rPr>
        <sz val="9"/>
        <rFont val="ＭＳ Ｐ明朝"/>
        <family val="1"/>
        <charset val="128"/>
      </rPr>
      <t xml:space="preserve">賃金改善の見込額(ⅰ-ⅱ）
</t>
    </r>
    <r>
      <rPr>
        <b val="true"/>
        <sz val="9"/>
        <rFont val="ＭＳ Ｐ明朝"/>
        <family val="1"/>
        <charset val="128"/>
      </rPr>
      <t xml:space="preserve">（右側の額は加算見込額を上回ること）</t>
    </r>
  </si>
  <si>
    <t xml:space="preserve">ⅰ）それぞれの加算の算定により賃金改善を行う場合の賃金の総額（見込額）</t>
  </si>
  <si>
    <t xml:space="preserve">ⅱ）前年度の賃金の総額（処遇改善加算等を取得し実施される賃金改善額及び独自の賃金改善額を除く）【基準額１・基準額２・基準額３】</t>
  </si>
  <si>
    <t xml:space="preserve">(ア)前年度の賃金の総額</t>
  </si>
  <si>
    <t xml:space="preserve">(イ)前年度の処遇改善加算の総額</t>
  </si>
  <si>
    <t xml:space="preserve">(ウ)前年度の特定加算の総額</t>
  </si>
  <si>
    <t xml:space="preserve">(エ)前年度のベースアップ等加算の総額
（介護職員処遇改善支援補助金の総額を含む）</t>
  </si>
  <si>
    <t xml:space="preserve">(オ)前年度の各介護サービス事業者等の
独自の賃金改善額</t>
  </si>
  <si>
    <t xml:space="preserve">【賃金の総額に係る記入上の注意】</t>
  </si>
  <si>
    <t xml:space="preserve">・</t>
  </si>
  <si>
    <t xml:space="preserve">(1)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</si>
  <si>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 xml:space="preserve">(2)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</si>
  <si>
    <t xml:space="preserve">(3)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</si>
  <si>
    <t xml:space="preserve">(4)には、介護職員のみの賃金の総額を記載すること。</t>
  </si>
  <si>
    <t xml:space="preserve">(5)には、事業所に従事するすべての職員（介護職員及びその他の職種）の賃金の総額を記載すること。</t>
  </si>
  <si>
    <t xml:space="preserve">(6)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</si>
  <si>
    <t xml:space="preserve">(1)～(6)には、それぞれの加算による賃金改善を行った場合の法定福利費等の事業主負担の増加分を含めることができる。</t>
  </si>
  <si>
    <t xml:space="preserve">【加算の総額に係る記入上の注意】</t>
  </si>
  <si>
    <t xml:space="preserve">(7)～(15）は、都道府県国民健康保険団体連合会から通知される「介護職員処遇改善加算等総額のお知らせ」「介護職員処遇改善支援補助金　支払額通知書」に基づき記載すること。</t>
  </si>
  <si>
    <t xml:space="preserve">（10）（13）には、前年度の特定加算・ベースアップ等加算の総額のうち、介護職員に支払われた加算額のみを記載し、(11)(12)(14)(15)には事業所に従事するすべての職員（介護職員とその他の職種）に支払われた加算額（加算額の総額）を記載すること。</t>
  </si>
  <si>
    <t xml:space="preserve">【独自の賃金改善額に係る記入上の注意】</t>
  </si>
  <si>
    <t xml:space="preserve">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</si>
  <si>
    <t xml:space="preserve">（２）介護職員処遇改善加算</t>
  </si>
  <si>
    <t xml:space="preserve">①処遇改善加算の見込額／②賃金改善の見込額</t>
  </si>
  <si>
    <t xml:space="preserve">別紙様式2-1　２(１)のとおり</t>
  </si>
  <si>
    <t xml:space="preserve">③算定する処遇改善加算の区分／④処遇改善加算の算定対象月</t>
  </si>
  <si>
    <t xml:space="preserve">別紙様式2-2のとおり</t>
  </si>
  <si>
    <t xml:space="preserve">⑤賃金改善実施期間</t>
  </si>
  <si>
    <t xml:space="preserve">～</t>
  </si>
  <si>
    <t xml:space="preserve">(</t>
  </si>
  <si>
    <t xml:space="preserve">か月</t>
  </si>
  <si>
    <t xml:space="preserve">)</t>
  </si>
  <si>
    <t xml:space="preserve">（３）介護職員等特定処遇改善加算</t>
  </si>
  <si>
    <t xml:space="preserve">①特定加算の見込額／②賃金改善の見込額</t>
  </si>
  <si>
    <t xml:space="preserve">③処遇改善加算の取得状況</t>
  </si>
  <si>
    <t xml:space="preserve">④算定する特定加算の区分／⑤介護福祉士の配置等要件（サービス提供体制強化加算等の届出情報）／⑥特定加算の算定対象月</t>
  </si>
  <si>
    <t xml:space="preserve">別紙様式2-3のとおり</t>
  </si>
  <si>
    <t xml:space="preserve">⑦</t>
  </si>
  <si>
    <t xml:space="preserve">平均賃金改善額</t>
  </si>
  <si>
    <t xml:space="preserve">経験・技能のある
介護職員(A)</t>
  </si>
  <si>
    <t xml:space="preserve">他の介護職員(B)</t>
  </si>
  <si>
    <t xml:space="preserve">その他の職種(C)</t>
  </si>
  <si>
    <t xml:space="preserve">【入力上の注意：⑦ⅴ）グループ毎の平均賃金改善額(月額)の算出について】</t>
  </si>
  <si>
    <r>
      <rPr>
        <sz val="9"/>
        <color rgb="FF000000"/>
        <rFont val="ＭＳ Ｐ明朝"/>
        <family val="1"/>
        <charset val="128"/>
      </rPr>
      <t xml:space="preserve">ⅰ）前年度の賃金の総額（処遇改善加算等を取得し実施される賃金改善額及び独自の賃金改善額を除く）</t>
    </r>
    <r>
      <rPr>
        <sz val="8"/>
        <color rgb="FF000000"/>
        <rFont val="ＭＳ Ｐ明朝"/>
        <family val="1"/>
        <charset val="128"/>
      </rPr>
      <t xml:space="preserve">(h)</t>
    </r>
  </si>
  <si>
    <t xml:space="preserve">　○下表の「配分比率」欄（太枠）には、当該事業所（法人）で設定する値を入力すること。</t>
  </si>
  <si>
    <r>
      <rPr>
        <sz val="9"/>
        <color rgb="FF000000"/>
        <rFont val="ＭＳ Ｐ明朝"/>
        <family val="1"/>
        <charset val="128"/>
      </rPr>
      <t xml:space="preserve">ⅱ）前年度の常勤換算職員数</t>
    </r>
    <r>
      <rPr>
        <sz val="8"/>
        <color rgb="FF000000"/>
        <rFont val="ＭＳ Ｐ明朝"/>
        <family val="1"/>
        <charset val="128"/>
      </rPr>
      <t xml:space="preserve">(i)</t>
    </r>
  </si>
  <si>
    <t xml:space="preserve">人</t>
  </si>
  <si>
    <t xml:space="preserve">　○前年度の一月当たり常勤換算数(j)に対して、特定加算の見込額(g)を当該配分比率で賃金改善を行う場合の</t>
  </si>
  <si>
    <r>
      <rPr>
        <sz val="9"/>
        <color rgb="FF000000"/>
        <rFont val="ＭＳ Ｐ明朝"/>
        <family val="1"/>
        <charset val="128"/>
      </rPr>
      <t xml:space="preserve">ⅲ）前年度の一月当たりの常勤換算職員数</t>
    </r>
    <r>
      <rPr>
        <sz val="8"/>
        <color rgb="FF000000"/>
        <rFont val="ＭＳ Ｐ明朝"/>
        <family val="1"/>
        <charset val="128"/>
      </rPr>
      <t xml:space="preserve">(j)</t>
    </r>
  </si>
  <si>
    <t xml:space="preserve">　 　グループ毎の平均賃金改善月額（見込額）が自動で算出され、計画書２（３）に反映される。</t>
  </si>
  <si>
    <r>
      <rPr>
        <sz val="9"/>
        <color rgb="FF000000"/>
        <rFont val="ＭＳ Ｐ明朝"/>
        <family val="1"/>
        <charset val="128"/>
      </rPr>
      <t xml:space="preserve">ⅳ）前年度のグループ毎の平均賃金額(月額)【基準額４】</t>
    </r>
    <r>
      <rPr>
        <sz val="8"/>
        <color rgb="FF000000"/>
        <rFont val="ＭＳ Ｐ明朝"/>
        <family val="1"/>
        <charset val="128"/>
      </rPr>
      <t xml:space="preserve">(h)/(i)</t>
    </r>
  </si>
  <si>
    <t xml:space="preserve">(A)</t>
  </si>
  <si>
    <t xml:space="preserve">(B)</t>
  </si>
  <si>
    <t xml:space="preserve">(C)</t>
  </si>
  <si>
    <t xml:space="preserve">所要額（丸め前）</t>
  </si>
  <si>
    <t xml:space="preserve">丸め値との差額</t>
  </si>
  <si>
    <t xml:space="preserve">切捨分（年額）</t>
  </si>
  <si>
    <t xml:space="preserve">配分比率要件</t>
  </si>
  <si>
    <r>
      <rPr>
        <sz val="9"/>
        <color rgb="FF000000"/>
        <rFont val="ＭＳ Ｐ明朝"/>
        <family val="1"/>
        <charset val="128"/>
      </rPr>
      <t xml:space="preserve">ⅴ）グループ毎の平均賃金改善額(月額)(g)/(j)/(k)
</t>
    </r>
    <r>
      <rPr>
        <sz val="8"/>
        <color rgb="FF000000"/>
        <rFont val="ＭＳ Ｐ明朝"/>
        <family val="1"/>
        <charset val="128"/>
      </rPr>
      <t xml:space="preserve">※予定している配分方法について選択すること。（</t>
    </r>
    <r>
      <rPr>
        <u val="single"/>
        <sz val="8"/>
        <color rgb="FF000000"/>
        <rFont val="ＭＳ Ｐ明朝"/>
        <family val="1"/>
        <charset val="128"/>
      </rPr>
      <t xml:space="preserve">いずれか1つ</t>
    </r>
    <r>
      <rPr>
        <sz val="8"/>
        <color rgb="FF000000"/>
        <rFont val="ＭＳ Ｐ明朝"/>
        <family val="1"/>
        <charset val="128"/>
      </rPr>
      <t xml:space="preserve">）
※当該年度の特定加算の見込額と前年度の一月当たりの常勤換算方法により算出した職員数から算出した一人当たり配分額(月額)。(括弧内はグループ毎に配分可能な加算総額(年額))</t>
    </r>
  </si>
  <si>
    <t xml:space="preserve">(A)のみ実施</t>
  </si>
  <si>
    <t xml:space="preserve">(A)のみ</t>
  </si>
  <si>
    <t xml:space="preserve">単価</t>
  </si>
  <si>
    <t xml:space="preserve">なし</t>
  </si>
  <si>
    <t xml:space="preserve">）</t>
  </si>
  <si>
    <t xml:space="preserve">年間配分額</t>
  </si>
  <si>
    <t xml:space="preserve">(A)及び(B)を実施</t>
  </si>
  <si>
    <t xml:space="preserve">(A)及び(B)</t>
  </si>
  <si>
    <t xml:space="preserve">配分比率</t>
  </si>
  <si>
    <t xml:space="preserve">(A)/(B)</t>
  </si>
  <si>
    <t xml:space="preserve">(A)(B)(C)全て実施</t>
  </si>
  <si>
    <t xml:space="preserve">(A)(B)(C)全て</t>
  </si>
  <si>
    <t xml:space="preserve">上記以外の方法で実施</t>
  </si>
  <si>
    <t xml:space="preserve">(B)/(C)</t>
  </si>
  <si>
    <t xml:space="preserve">(A)/(C)(参考)</t>
  </si>
  <si>
    <t xml:space="preserve">月額平均８万円の賃金改善となる者又は改善後の賃金が年額440万円となる者</t>
  </si>
  <si>
    <t xml:space="preserve">人（見込）</t>
  </si>
  <si>
    <t xml:space="preserve">（「月額平均８万円の処遇改善又は改善後の賃金が年額440万円以上となる者」を設定できない場合その理由）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</si>
  <si>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</si>
  <si>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</si>
  <si>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</si>
  <si>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</si>
  <si>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⑧</t>
  </si>
  <si>
    <r>
      <rPr>
        <sz val="10"/>
        <color rgb="FF000000"/>
        <rFont val="ＭＳ Ｐ明朝"/>
        <family val="1"/>
        <charset val="128"/>
      </rPr>
      <t xml:space="preserve">賃金改善実施期間</t>
    </r>
    <r>
      <rPr>
        <sz val="8"/>
        <color rgb="FF000000"/>
        <rFont val="ＭＳ Ｐ明朝"/>
        <family val="1"/>
        <charset val="128"/>
      </rPr>
      <t xml:space="preserve">(k)</t>
    </r>
  </si>
  <si>
    <t xml:space="preserve">（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</si>
  <si>
    <t xml:space="preserve">（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</si>
  <si>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 xml:space="preserve">（４）介護職員等ベースアップ等支援加算</t>
  </si>
  <si>
    <t xml:space="preserve">(４)では、賃金改善の合計額の３分の２以上が、基本給又は決まって毎月支払われる手当の引上げに充てられることを確認しており、オレンジセルが「○」でない場合、加算取得の要件を満たしていない。</t>
  </si>
  <si>
    <t xml:space="preserve">①ベースアップ等加算の見込額／②賃金改善の見込額</t>
  </si>
  <si>
    <t xml:space="preserve">③処遇改善加算の取得状況／④ベースアップ等加算の算定対象月</t>
  </si>
  <si>
    <t xml:space="preserve">別紙様式2-4のとおり</t>
  </si>
  <si>
    <t xml:space="preserve">⑤ベースアップ等による賃金改善の見込額等</t>
  </si>
  <si>
    <t xml:space="preserve">ⅰ）介護職員の賃金改善の見込額　(n-1)</t>
  </si>
  <si>
    <t xml:space="preserve">&lt;-</t>
  </si>
  <si>
    <t xml:space="preserve">要件</t>
  </si>
  <si>
    <t xml:space="preserve">（うち、ベースアップ等による賃金改善の
見込額）(n-2)</t>
  </si>
  <si>
    <t xml:space="preserve">％</t>
  </si>
  <si>
    <t xml:space="preserve">（一月あたり</t>
  </si>
  <si>
    <t xml:space="preserve">円）</t>
  </si>
  <si>
    <t xml:space="preserve">ⅰ）その他の職員の賃金改善の見込額　(o-1)</t>
  </si>
  <si>
    <t xml:space="preserve">（うち、ベースアップ等による賃金改善の
見込額）(o-2)</t>
  </si>
  <si>
    <t xml:space="preserve">⑥</t>
  </si>
  <si>
    <t xml:space="preserve">賃金改善実施期間</t>
  </si>
  <si>
    <t xml:space="preserve">⑤ⅰ（n-1）と⑤ⅱ（o-1）の合計額は、ベースアップ等加算による「賃金改善の見込額」（(1)②の最右欄）と一致すること。</t>
  </si>
  <si>
    <r>
      <rPr>
        <sz val="9"/>
        <color rgb="FF000000"/>
        <rFont val="ＭＳ Ｐ明朝"/>
        <family val="1"/>
        <charset val="128"/>
      </rPr>
      <t xml:space="preserve">（５）</t>
    </r>
    <r>
      <rPr>
        <sz val="10"/>
        <color rgb="FF000000"/>
        <rFont val="ＭＳ Ｐ明朝"/>
        <family val="1"/>
        <charset val="128"/>
      </rPr>
      <t xml:space="preserve">賃金改善を行う賃金項目及び方法　</t>
    </r>
  </si>
  <si>
    <t xml:space="preserve">イ　処遇改善加算</t>
  </si>
  <si>
    <t xml:space="preserve">賃金改善を行う給与の種類</t>
  </si>
  <si>
    <t xml:space="preserve">基本給</t>
  </si>
  <si>
    <t xml:space="preserve">手当（新設）</t>
  </si>
  <si>
    <t xml:space="preserve">手当（既存の増額）</t>
  </si>
  <si>
    <t xml:space="preserve">賞与</t>
  </si>
  <si>
    <t xml:space="preserve">その他</t>
  </si>
  <si>
    <t xml:space="preserve">具体的な取組内容</t>
  </si>
  <si>
    <t xml:space="preserve">（当該事業所における賃金改善の内容の根拠となる規則・規程）</t>
  </si>
  <si>
    <t xml:space="preserve">就業規則の見直し</t>
  </si>
  <si>
    <t xml:space="preserve">賃金規程の見直し</t>
  </si>
  <si>
    <r>
      <rPr>
        <sz val="9"/>
        <color rgb="FF000000"/>
        <rFont val="ＭＳ Ｐ明朝"/>
        <family val="1"/>
        <charset val="128"/>
      </rPr>
      <t xml:space="preserve">（賃金改善に関する規定内容）</t>
    </r>
    <r>
      <rPr>
        <sz val="7"/>
        <color rgb="FF000000"/>
        <rFont val="ＭＳ Ｐ明朝"/>
        <family val="1"/>
        <charset val="128"/>
      </rPr>
      <t xml:space="preserve">※上記の根拠規程のうち、賃金改善に関する部分を記載。</t>
    </r>
  </si>
  <si>
    <r>
      <rPr>
        <sz val="8"/>
        <color rgb="FF000000"/>
        <rFont val="ＭＳ Ｐ明朝"/>
        <family val="1"/>
        <charset val="128"/>
      </rPr>
      <t xml:space="preserve">　※前年度に提出した計画書から変更がある場合には、変更箇所を</t>
    </r>
    <r>
      <rPr>
        <u val="single"/>
        <sz val="8"/>
        <color rgb="FF000000"/>
        <rFont val="ＭＳ Ｐ明朝"/>
        <family val="1"/>
        <charset val="128"/>
      </rPr>
      <t xml:space="preserve">下線</t>
    </r>
    <r>
      <rPr>
        <sz val="8"/>
        <color rgb="FF000000"/>
        <rFont val="ＭＳ Ｐ明朝"/>
        <family val="1"/>
        <charset val="128"/>
      </rPr>
      <t xml:space="preserve">とするなど明確にすること。</t>
    </r>
  </si>
  <si>
    <t xml:space="preserve">（上記取組の開始時期）</t>
  </si>
  <si>
    <t xml:space="preserve">実施済</t>
  </si>
  <si>
    <t xml:space="preserve">予定</t>
  </si>
  <si>
    <t xml:space="preserve">※上記に加えて、前年度に提出した計画書の記載内容から変更がない場合は「変更なし」にもチェック（✔）すること。</t>
  </si>
  <si>
    <t xml:space="preserve">変更なし</t>
  </si>
  <si>
    <t xml:space="preserve">ロ　特定加算　</t>
  </si>
  <si>
    <t xml:space="preserve">経験・技能のある介護職員の考え方</t>
  </si>
  <si>
    <t xml:space="preserve">賃金改善を行う職員の範囲</t>
  </si>
  <si>
    <t xml:space="preserve">(A)経験・技能のある介護職員</t>
  </si>
  <si>
    <t xml:space="preserve">(B)他の介護職員</t>
  </si>
  <si>
    <t xml:space="preserve">(C)その他の職種</t>
  </si>
  <si>
    <t xml:space="preserve"> （(A)にチェック（✔）がない場合その理由）</t>
  </si>
  <si>
    <t xml:space="preserve">（当該事業所において賃金改善内容の根拠となる規則・規程）</t>
  </si>
  <si>
    <r>
      <rPr>
        <sz val="8"/>
        <color rgb="FF000000"/>
        <rFont val="ＭＳ Ｐ明朝"/>
        <family val="1"/>
        <charset val="128"/>
      </rPr>
      <t xml:space="preserve">（賃金改善に関する規定内容）</t>
    </r>
    <r>
      <rPr>
        <sz val="7"/>
        <color rgb="FF000000"/>
        <rFont val="ＭＳ Ｐ明朝"/>
        <family val="1"/>
        <charset val="128"/>
      </rPr>
      <t xml:space="preserve">※上記の根拠規程のうち、賃金改善に関する部分を記載。資格・手当等に含めて賃金改善を行う場合、その旨を記載。</t>
    </r>
  </si>
  <si>
    <r>
      <rPr>
        <b val="true"/>
        <sz val="9"/>
        <color rgb="FF000000"/>
        <rFont val="ＭＳ Ｐ明朝"/>
        <family val="1"/>
        <charset val="128"/>
      </rPr>
      <t xml:space="preserve">ハ　</t>
    </r>
    <r>
      <rPr>
        <b val="true"/>
        <sz val="10"/>
        <color rgb="FF000000"/>
        <rFont val="ＭＳ Ｐ明朝"/>
        <family val="1"/>
        <charset val="128"/>
      </rPr>
      <t xml:space="preserve">ベースアップ等加算</t>
    </r>
  </si>
  <si>
    <t xml:space="preserve">ベースアップ等</t>
  </si>
  <si>
    <t xml:space="preserve">決まって毎月支払われる
手当（新設）</t>
  </si>
  <si>
    <t xml:space="preserve">決まって毎月支払われる
手当（既存の増額）</t>
  </si>
  <si>
    <r>
      <rPr>
        <sz val="9"/>
        <color rgb="FF000000"/>
        <rFont val="ＭＳ Ｐ明朝"/>
        <family val="1"/>
        <charset val="128"/>
      </rPr>
      <t xml:space="preserve">（賃金改善に関する規定内容）　</t>
    </r>
    <r>
      <rPr>
        <sz val="7"/>
        <color rgb="FF000000"/>
        <rFont val="ＭＳ Ｐ明朝"/>
        <family val="1"/>
        <charset val="128"/>
      </rPr>
      <t xml:space="preserve">※上記の根拠規程のうち、賃金改善に関する部分を記載。</t>
    </r>
  </si>
  <si>
    <t xml:space="preserve">ニ　各介護サービス事業者等による処遇改善加算、特定加算及びベースアップ等加算の配分を除く賃金改善</t>
  </si>
  <si>
    <t xml:space="preserve">（１）②ⅱ）(オ)の「前年度の各介護サービス事業者等の独自の賃金改善額」に計上する場合は記載すること。</t>
  </si>
  <si>
    <t xml:space="preserve">独自の賃金改善の具体的な取組内容</t>
  </si>
  <si>
    <t xml:space="preserve">独自の賃金改善額の算定根拠</t>
  </si>
  <si>
    <t xml:space="preserve">３　キャリアパス要件について＜処遇改善加算＞　</t>
  </si>
  <si>
    <t xml:space="preserve">次の要件について該当するものにチェック（✔）し、必要事項を具体的に記載すること。</t>
  </si>
  <si>
    <t xml:space="preserve">キャリアパス要件Ⅰ　次のイからハまでのすべての基準を満たす。</t>
  </si>
  <si>
    <t xml:space="preserve">加算Ⅰ・Ⅱの場合は必ず「該当」</t>
  </si>
  <si>
    <t xml:space="preserve">該当</t>
  </si>
  <si>
    <t xml:space="preserve">非該当</t>
  </si>
  <si>
    <t xml:space="preserve">イ</t>
  </si>
  <si>
    <t xml:space="preserve">介護職員の任用における職位、職責又は職務内容等の要件を定めている。</t>
  </si>
  <si>
    <t xml:space="preserve">ロ</t>
  </si>
  <si>
    <t xml:space="preserve">イに掲げる職位、職責又は職務内容等に応じた賃金体系を定めている。</t>
  </si>
  <si>
    <t xml:space="preserve">ハ</t>
  </si>
  <si>
    <t xml:space="preserve">イ、ロについて、就業規則等の明確な根拠規定を書面で整備し、全ての介護職員に周知している。</t>
  </si>
  <si>
    <t xml:space="preserve">キャリアパス要件Ⅱ　次のイとロ両方の基準を満たす。</t>
  </si>
  <si>
    <t xml:space="preserve">介護職員の職務内容等を踏まえ、介護職員と意見交換しながら、資質向上の目標及び①、②に関する具体的な計画を策定し、研修の実施又は研修の機会を確保している。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</si>
  <si>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</si>
  <si>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明朝"/>
        <family val="1"/>
        <charset val="128"/>
      </rPr>
      <t xml:space="preserve">資質向上のための計画に沿って、研修機会の提供又は技術指導等を実施するとともに、介護職員の能力評価を行う。　</t>
    </r>
    <r>
      <rPr>
        <sz val="8"/>
        <color rgb="FF000000"/>
        <rFont val="ＭＳ Ｐ明朝"/>
        <family val="1"/>
        <charset val="128"/>
      </rPr>
      <t xml:space="preserve">※当該取組の内容について下記に記載すること</t>
    </r>
  </si>
  <si>
    <t xml:space="preserve">資格取得のための支援の実施</t>
  </si>
  <si>
    <t xml:space="preserve">※当該取組の内容について下記に記載すること</t>
  </si>
  <si>
    <t xml:space="preserve">イについて、全ての介護職員に周知している。</t>
  </si>
  <si>
    <t xml:space="preserve">キャリアパス要件Ⅲ　次のイとロ両方の基準を満たす。</t>
  </si>
  <si>
    <t xml:space="preserve">加算Ⅰの場合は必ず「該当」</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</si>
  <si>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</si>
  <si>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</si>
  <si>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</si>
  <si>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</si>
  <si>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</si>
  <si>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※要件Ⅲを満たす（加算Ⅰを算定する）場合、昇給する仕組みを具体的に記載している就業規則等について、指定権者からの求めがあった場合には速やかに提出できるよう、適切に保管すること。</t>
  </si>
  <si>
    <t xml:space="preserve">４　職場環境等要件について＜処遇改善加算・特定加算＞　</t>
  </si>
  <si>
    <r>
      <rPr>
        <b val="true"/>
        <sz val="8"/>
        <color rgb="FF000000"/>
        <rFont val="ＭＳ Ｐ明朝"/>
        <family val="1"/>
        <charset val="128"/>
      </rPr>
      <t xml:space="preserve">【処遇改善加算】
</t>
    </r>
    <r>
      <rPr>
        <sz val="8"/>
        <color rgb="FF000000"/>
        <rFont val="ＭＳ Ｐ明朝"/>
        <family val="1"/>
        <charset val="128"/>
      </rPr>
      <t xml:space="preserve">届出に係る計画の期間中に実施する事項について、全体で</t>
    </r>
    <r>
      <rPr>
        <b val="true"/>
        <u val="single"/>
        <sz val="8"/>
        <color rgb="FF000000"/>
        <rFont val="ＭＳ Ｐ明朝"/>
        <family val="1"/>
        <charset val="128"/>
      </rPr>
      <t xml:space="preserve">必ず１つ以上</t>
    </r>
    <r>
      <rPr>
        <sz val="8"/>
        <color rgb="FF000000"/>
        <rFont val="ＭＳ Ｐ明朝"/>
        <family val="1"/>
        <charset val="128"/>
      </rPr>
      <t xml:space="preserve">にチェック（✔）すること。 (ただし、記載するに当たっては、選択したキャリアパスに関する要件で求められている事項と重複する事項を記載しないこと。)
</t>
    </r>
    <r>
      <rPr>
        <b val="true"/>
        <sz val="8"/>
        <color rgb="FF000000"/>
        <rFont val="ＭＳ Ｐ明朝"/>
        <family val="1"/>
        <charset val="128"/>
      </rPr>
      <t xml:space="preserve">【特定加算】
</t>
    </r>
    <r>
      <rPr>
        <sz val="8"/>
        <color rgb="FF000000"/>
        <rFont val="ＭＳ Ｐ明朝"/>
        <family val="1"/>
        <charset val="128"/>
      </rPr>
      <t xml:space="preserve">届出に係る計画の期間中に実施する事項について、</t>
    </r>
    <r>
      <rPr>
        <b val="true"/>
        <u val="single"/>
        <sz val="8"/>
        <color rgb="FF000000"/>
        <rFont val="ＭＳ Ｐ明朝"/>
        <family val="1"/>
        <charset val="128"/>
      </rPr>
      <t xml:space="preserve">必ず全て</t>
    </r>
    <r>
      <rPr>
        <sz val="8"/>
        <color rgb="FF000000"/>
        <rFont val="ＭＳ Ｐ明朝"/>
        <family val="1"/>
        <charset val="128"/>
      </rPr>
      <t xml:space="preserve">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val="true"/>
        <u val="single"/>
        <sz val="8"/>
        <color rgb="FF000000"/>
        <rFont val="ＭＳ Ｐ明朝"/>
        <family val="1"/>
        <charset val="128"/>
      </rPr>
      <t xml:space="preserve">それぞれ１つ以上</t>
    </r>
    <r>
      <rPr>
        <sz val="8"/>
        <color rgb="FF000000"/>
        <rFont val="ＭＳ Ｐ明朝"/>
        <family val="1"/>
        <charset val="128"/>
      </rPr>
      <t xml:space="preserve">の取組を行うこと。※処遇改善加算と特定加算とで、別の取組を行うことは要しない。</t>
    </r>
  </si>
  <si>
    <t xml:space="preserve">区分</t>
  </si>
  <si>
    <t xml:space="preserve">内容</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</si>
  <si>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</si>
  <si>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</si>
  <si>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</si>
  <si>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</si>
  <si>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</si>
  <si>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</si>
  <si>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</si>
  <si>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</si>
  <si>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</si>
  <si>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</si>
  <si>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</si>
  <si>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</si>
  <si>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</si>
  <si>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</si>
  <si>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</si>
  <si>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</si>
  <si>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</si>
  <si>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</si>
  <si>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</si>
  <si>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</si>
  <si>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</si>
  <si>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</si>
  <si>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</si>
  <si>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</si>
  <si>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</si>
  <si>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</si>
  <si>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</si>
  <si>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</si>
  <si>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</si>
  <si>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</si>
  <si>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５　見える化要件について＜特定加算＞</t>
  </si>
  <si>
    <t xml:space="preserve">　実施している周知方法について、チェック（✔）すること。</t>
  </si>
  <si>
    <t xml:space="preserve">ホームページ
への掲載</t>
  </si>
  <si>
    <t xml:space="preserve">「介護サービス情報公表システム」への掲載</t>
  </si>
  <si>
    <t xml:space="preserve">／</t>
  </si>
  <si>
    <t xml:space="preserve">掲載予定</t>
  </si>
  <si>
    <t xml:space="preserve">自社のホームページに掲載</t>
  </si>
  <si>
    <t xml:space="preserve">その他の方法
による掲示等</t>
  </si>
  <si>
    <t xml:space="preserve">事業所・施設の建物で、外部から見える場所への掲示</t>
  </si>
  <si>
    <t xml:space="preserve">その他(</t>
  </si>
  <si>
    <t xml:space="preserve">以下の点を確認し、全ての項目にチェックして下さい。</t>
  </si>
  <si>
    <t xml:space="preserve">確認項目</t>
  </si>
  <si>
    <t xml:space="preserve">証明する資料の例</t>
  </si>
  <si>
    <t xml:space="preserve">加算相当額を適切に配分するための賃金改善ルールを定めました。</t>
  </si>
  <si>
    <t xml:space="preserve">就業規則、給与規程</t>
  </si>
  <si>
    <t xml:space="preserve">処遇改善加算等として給付される額は、職員の賃金改善のために全額支出します。</t>
  </si>
  <si>
    <t xml:space="preserve">給与明細</t>
  </si>
  <si>
    <t xml:space="preserve">加算対象となる職員の勤務体制及び資格要件を確認しました。</t>
  </si>
  <si>
    <t xml:space="preserve">勤務体制表、介護福祉士登録証</t>
  </si>
  <si>
    <t xml:space="preserve">キャリアパス要件Ⅱの資質向上の目標及び具体的な計画を定めました。</t>
  </si>
  <si>
    <t xml:space="preserve">資質向上のための計画</t>
  </si>
  <si>
    <t xml:space="preserve">労働基準法、労働災害補償保険法、最低賃金法、労働安全衛生法、雇用保険法その他の労働に関する法令に違反し、罰金以上の刑に処せられていません。</t>
  </si>
  <si>
    <t xml:space="preserve">―</t>
  </si>
  <si>
    <t xml:space="preserve">労働保険料の納付が適正に行われています。</t>
  </si>
  <si>
    <t xml:space="preserve">労働保険関係成立届、確定保険料申告書</t>
  </si>
  <si>
    <t xml:space="preserve">本計画書の内容を雇用する全ての職員に対して周知しました。</t>
  </si>
  <si>
    <t xml:space="preserve">会議録、周知文書</t>
  </si>
  <si>
    <t xml:space="preserve">※</t>
  </si>
  <si>
    <t xml:space="preserve">各証明資料は、指定権者からの求めがあった場合には、速やかに提出すること。</t>
  </si>
  <si>
    <t xml:space="preserve">本表への虚偽記載の他、処遇改善加算、特定加算及びベースアップ等加算の請求に関して不正があった場合は、介護報酬の返還や指定取消となる場合がある。</t>
  </si>
  <si>
    <t xml:space="preserve">計画書の記載内容に虚偽がないことを証明するとともに、記載内容を証明する資料を適切に保管していることを誓約します。</t>
  </si>
  <si>
    <t xml:space="preserve">日</t>
  </si>
  <si>
    <t xml:space="preserve">代表者</t>
  </si>
  <si>
    <t xml:space="preserve">担当者</t>
  </si>
  <si>
    <t xml:space="preserve">連絡先番号</t>
  </si>
  <si>
    <t xml:space="preserve">連絡先メール</t>
  </si>
  <si>
    <t xml:space="preserve">取る加算：処遇</t>
  </si>
  <si>
    <t xml:space="preserve">取る加算：特定</t>
  </si>
  <si>
    <t xml:space="preserve">取る加算：ベースアップ</t>
  </si>
  <si>
    <t xml:space="preserve">処遇改善加算要件①</t>
  </si>
  <si>
    <t xml:space="preserve">特定要件①</t>
  </si>
  <si>
    <t xml:space="preserve">ベア加算要件1</t>
  </si>
  <si>
    <t xml:space="preserve">ベア加算要件2-1</t>
  </si>
  <si>
    <t xml:space="preserve">ベア加算要件2-2</t>
  </si>
  <si>
    <t xml:space="preserve">ベア加算要件3</t>
  </si>
  <si>
    <t xml:space="preserve">ベアで改善している？1以上ならOK</t>
  </si>
  <si>
    <t xml:space="preserve">職場環境要件1</t>
  </si>
  <si>
    <t xml:space="preserve">職場環境要件2</t>
  </si>
  <si>
    <t xml:space="preserve">職場環境要件3</t>
  </si>
  <si>
    <t xml:space="preserve">職場環境要件4</t>
  </si>
  <si>
    <t xml:space="preserve">職場環境要件5</t>
  </si>
  <si>
    <t xml:space="preserve">職場環境要件6</t>
  </si>
  <si>
    <t xml:space="preserve">確認項目1</t>
  </si>
  <si>
    <t xml:space="preserve">確認項目2</t>
  </si>
  <si>
    <t xml:space="preserve">確認項目3</t>
  </si>
  <si>
    <t xml:space="preserve">確認項目4</t>
  </si>
  <si>
    <t xml:space="preserve">確認項目5</t>
  </si>
  <si>
    <t xml:space="preserve">確認項目6</t>
  </si>
  <si>
    <t xml:space="preserve">確認項目7</t>
  </si>
  <si>
    <t xml:space="preserve">表１　処遇改善加算・特定加算　算定対象サービス</t>
  </si>
  <si>
    <t xml:space="preserve">サービス区分</t>
  </si>
  <si>
    <t xml:space="preserve">介護職員処遇改善加算</t>
  </si>
  <si>
    <t xml:space="preserve">介護職員等特定処遇改善加算</t>
  </si>
  <si>
    <t xml:space="preserve">キャリアパス要件等の適合状況に応じた
加算率</t>
  </si>
  <si>
    <t xml:space="preserve">サービス提供体制強化加算等の算定状況に応じた加算率</t>
  </si>
  <si>
    <t xml:space="preserve">加算Ⅰ</t>
  </si>
  <si>
    <t xml:space="preserve">加算Ⅱ</t>
  </si>
  <si>
    <t xml:space="preserve">加算Ⅲ</t>
  </si>
  <si>
    <t xml:space="preserve">特定加算Ⅰ</t>
  </si>
  <si>
    <t xml:space="preserve">特定加算Ⅱ</t>
  </si>
  <si>
    <t xml:space="preserve">訪問介護</t>
  </si>
  <si>
    <t xml:space="preserve">特定事業所加算（Ⅰ）</t>
  </si>
  <si>
    <t xml:space="preserve">特定事業所加算（Ⅱ）</t>
  </si>
  <si>
    <t xml:space="preserve">いずれも取得していない</t>
  </si>
  <si>
    <t xml:space="preserve">夜間対応型訪問介護</t>
  </si>
  <si>
    <t xml:space="preserve">サービス提供体制強化加算（Ⅰ）</t>
  </si>
  <si>
    <t xml:space="preserve">サービス提供体制強化加算（Ⅱ）</t>
  </si>
  <si>
    <t xml:space="preserve">定期巡回･随時対応型訪問介護看護</t>
  </si>
  <si>
    <t xml:space="preserve">訪問入浴介護</t>
  </si>
  <si>
    <t xml:space="preserve">通所介護</t>
  </si>
  <si>
    <t xml:space="preserve">地域密着型通所介護</t>
  </si>
  <si>
    <t xml:space="preserve">サービス提供体制強化加算（Ⅲ）イ又はロ</t>
  </si>
  <si>
    <t xml:space="preserve">通所リハビリテーション</t>
  </si>
  <si>
    <t xml:space="preserve">特定施設入居者生活介護</t>
  </si>
  <si>
    <t xml:space="preserve">入居継続支援加算（Ⅰ）又は（Ⅱ）</t>
  </si>
  <si>
    <t xml:space="preserve">地域密着型特定施設入居者生活介護</t>
  </si>
  <si>
    <t xml:space="preserve">認知症対応型通所介護</t>
  </si>
  <si>
    <t xml:space="preserve">小規模多機能型居宅介護</t>
  </si>
  <si>
    <t xml:space="preserve">看護小規模多機能型居宅介護</t>
  </si>
  <si>
    <t xml:space="preserve">認知症対応型共同生活介護</t>
  </si>
  <si>
    <t xml:space="preserve">介護老人福祉施設</t>
  </si>
  <si>
    <t xml:space="preserve">日常生活継続支援加算（Ⅰ）又は（Ⅱ）</t>
  </si>
  <si>
    <t xml:space="preserve">地域密着型介護老人福祉施設</t>
  </si>
  <si>
    <t xml:space="preserve">短期入所生活介護</t>
  </si>
  <si>
    <t xml:space="preserve">併設本体施設において介護職員等特定処遇改善加算Ⅰの届出あり</t>
  </si>
  <si>
    <t xml:space="preserve">介護老人保健施設</t>
  </si>
  <si>
    <t xml:space="preserve">短期入所療養介護（老健）</t>
  </si>
  <si>
    <t xml:space="preserve">介護療養型医療施設</t>
  </si>
  <si>
    <t xml:space="preserve">短期入所療養介護（病院等（老健以外）)</t>
  </si>
  <si>
    <t xml:space="preserve">介護医療院</t>
  </si>
  <si>
    <t xml:space="preserve">短期入所療養介護（医療院）</t>
  </si>
  <si>
    <t xml:space="preserve">訪問型サービス（総合事業）</t>
  </si>
  <si>
    <t xml:space="preserve">特定事業所加算（I）</t>
  </si>
  <si>
    <t xml:space="preserve">特定事業所加算（II）</t>
  </si>
  <si>
    <t xml:space="preserve">特定事業所加算（Ⅰ）又は（Ⅱ）に準じる市町村独自の加算</t>
  </si>
  <si>
    <t xml:space="preserve">通所型サービス（総合事業）</t>
  </si>
  <si>
    <t xml:space="preserve">サービス提供体制強化加算（I）</t>
  </si>
  <si>
    <t xml:space="preserve">サービス提供体制強化加算(Ⅱ)</t>
  </si>
  <si>
    <t xml:space="preserve">サービス提供体制強化加算(Ⅰ)又は(Ⅱ)に準じる市町村独自の加算</t>
  </si>
  <si>
    <t xml:space="preserve">介護予防訪問入浴介護</t>
  </si>
  <si>
    <t xml:space="preserve">介護予防通所リハビリテーション</t>
  </si>
  <si>
    <t xml:space="preserve">介護予防特定施設入居者生活介護</t>
  </si>
  <si>
    <t xml:space="preserve">介護予防認知症対応型通所介護</t>
  </si>
  <si>
    <t xml:space="preserve">介護予防小規模多機能型居宅介護</t>
  </si>
  <si>
    <t xml:space="preserve">介護予防認知症対応型共同生活介護</t>
  </si>
  <si>
    <t xml:space="preserve">介護予防短期入所生活介護</t>
  </si>
  <si>
    <t xml:space="preserve">介護予防短期入所療養介護（老健）</t>
  </si>
  <si>
    <t xml:space="preserve">介護予防短期入所療養介護（病院等（老健以外）)</t>
  </si>
  <si>
    <t xml:space="preserve">介護予防短期入所療養介護（医療院）</t>
  </si>
  <si>
    <t xml:space="preserve">表１　ベースアップ等加算対象サービス</t>
  </si>
  <si>
    <t xml:space="preserve">キャリアパス要件等の適合状況に応じた加算区分</t>
  </si>
</sst>
</file>

<file path=xl/styles.xml><?xml version="1.0" encoding="utf-8"?>
<styleSheet xmlns="http://schemas.openxmlformats.org/spreadsheetml/2006/main">
  <numFmts count="15">
    <numFmt numFmtId="164" formatCode="General"/>
    <numFmt numFmtId="165" formatCode="#,##0_ "/>
    <numFmt numFmtId="166" formatCode="0.00_ "/>
    <numFmt numFmtId="167" formatCode="#,##0_);[RED]\(#,##0\)"/>
    <numFmt numFmtId="168" formatCode="#,##0;[RED]\-#,##0"/>
    <numFmt numFmtId="169" formatCode="#,##0.00;[RED]\-#,##0.00"/>
    <numFmt numFmtId="170" formatCode="0%"/>
    <numFmt numFmtId="171" formatCode="0.00%"/>
    <numFmt numFmtId="172" formatCode="0.0%"/>
    <numFmt numFmtId="173" formatCode="@"/>
    <numFmt numFmtId="174" formatCode="#,##0_ ;[RED]\-#,##0\ "/>
    <numFmt numFmtId="175" formatCode="#,##0.0_ "/>
    <numFmt numFmtId="176" formatCode="0.0_ "/>
    <numFmt numFmtId="177" formatCode="0.000_);[RED]\(0.000\)"/>
    <numFmt numFmtId="178" formatCode="0.00"/>
  </numFmts>
  <fonts count="94">
    <font>
      <sz val="11"/>
      <name val="ＭＳ Ｐゴシック"/>
      <family val="3"/>
      <charset val="128"/>
    </font>
    <font>
      <sz val="10"/>
      <name val="Arial"/>
      <family val="0"/>
      <charset val="128"/>
    </font>
    <font>
      <sz val="10"/>
      <name val="Arial"/>
      <family val="0"/>
      <charset val="128"/>
    </font>
    <font>
      <sz val="10"/>
      <name val="Arial"/>
      <family val="0"/>
      <charset val="128"/>
    </font>
    <font>
      <sz val="8"/>
      <name val="ＭＳ Ｐゴシック"/>
      <family val="3"/>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2"/>
      <charset val="128"/>
    </font>
    <font>
      <sz val="14"/>
      <color rgb="FF000000"/>
      <name val="ＭＳ Ｐゴシック"/>
      <family val="3"/>
      <charset val="128"/>
    </font>
    <font>
      <b val="true"/>
      <sz val="11"/>
      <name val="ＭＳ Ｐゴシック"/>
      <family val="3"/>
      <charset val="128"/>
    </font>
    <font>
      <sz val="26"/>
      <name val="ＭＳ Ｐゴシック"/>
      <family val="3"/>
      <charset val="128"/>
    </font>
    <font>
      <b val="true"/>
      <sz val="20"/>
      <name val="ＭＳ Ｐゴシック"/>
      <family val="3"/>
      <charset val="128"/>
    </font>
    <font>
      <b val="true"/>
      <sz val="16"/>
      <color rgb="FFFFFFFF"/>
      <name val="ＭＳ Ｐゴシック"/>
      <family val="3"/>
      <charset val="128"/>
    </font>
    <font>
      <sz val="14"/>
      <name val="ＭＳ Ｐゴシック"/>
      <family val="3"/>
      <charset val="128"/>
    </font>
    <font>
      <b val="true"/>
      <sz val="14"/>
      <name val="ＭＳ Ｐゴシック"/>
      <family val="3"/>
      <charset val="128"/>
    </font>
    <font>
      <sz val="14"/>
      <color rgb="FFFF0000"/>
      <name val="ＭＳ Ｐゴシック"/>
      <family val="3"/>
      <charset val="128"/>
    </font>
    <font>
      <sz val="14"/>
      <color rgb="FFFF0000"/>
      <name val="ＭＳ ゴシック"/>
      <family val="3"/>
      <charset val="128"/>
    </font>
    <font>
      <b val="true"/>
      <sz val="14"/>
      <color rgb="FF000000"/>
      <name val="ＭＳ Ｐゴシック"/>
      <family val="3"/>
      <charset val="128"/>
    </font>
    <font>
      <sz val="14"/>
      <name val="ＭＳ ゴシック"/>
      <family val="3"/>
      <charset val="128"/>
    </font>
    <font>
      <sz val="11"/>
      <color rgb="FF000000"/>
      <name val="ＭＳ Ｐゴシック"/>
      <family val="3"/>
      <charset val="128"/>
    </font>
    <font>
      <b val="true"/>
      <sz val="18"/>
      <color rgb="FF000000"/>
      <name val="ＭＳ 明朝"/>
      <family val="2"/>
      <charset val="128"/>
    </font>
    <font>
      <b val="true"/>
      <sz val="18"/>
      <color rgb="FF000000"/>
      <name val="Calibri"/>
      <family val="0"/>
      <charset val="128"/>
    </font>
    <font>
      <b val="true"/>
      <sz val="14"/>
      <color rgb="FF000000"/>
      <name val="ＭＳ 明朝"/>
      <family val="2"/>
      <charset val="128"/>
    </font>
    <font>
      <b val="true"/>
      <sz val="16"/>
      <color rgb="FF000000"/>
      <name val="ＭＳ 明朝"/>
      <family val="2"/>
      <charset val="128"/>
    </font>
    <font>
      <b val="true"/>
      <sz val="12"/>
      <name val="ＭＳ Ｐゴシック"/>
      <family val="3"/>
      <charset val="128"/>
    </font>
    <font>
      <b val="true"/>
      <sz val="12"/>
      <color rgb="FFFF0000"/>
      <name val="ＭＳ Ｐゴシック"/>
      <family val="3"/>
      <charset val="128"/>
    </font>
    <font>
      <sz val="12"/>
      <color rgb="FF000000"/>
      <name val="ＭＳ Ｐゴシック"/>
      <family val="3"/>
      <charset val="128"/>
    </font>
    <font>
      <b val="true"/>
      <sz val="12"/>
      <color rgb="FF000000"/>
      <name val="ＭＳ Ｐゴシック"/>
      <family val="3"/>
      <charset val="128"/>
    </font>
    <font>
      <sz val="11"/>
      <color rgb="FFFF0000"/>
      <name val="ＭＳ Ｐゴシック"/>
      <family val="3"/>
      <charset val="128"/>
    </font>
    <font>
      <u val="single"/>
      <sz val="11"/>
      <color rgb="FF0000FF"/>
      <name val="ＭＳ Ｐゴシック"/>
      <family val="3"/>
      <charset val="128"/>
    </font>
    <font>
      <sz val="12"/>
      <name val="ＭＳ Ｐゴシック"/>
      <family val="3"/>
      <charset val="128"/>
    </font>
    <font>
      <sz val="12"/>
      <color rgb="FFFF0000"/>
      <name val="ＭＳ Ｐゴシック"/>
      <family val="3"/>
      <charset val="128"/>
    </font>
    <font>
      <u val="single"/>
      <sz val="12"/>
      <name val="ＭＳ Ｐゴシック"/>
      <family val="3"/>
      <charset val="128"/>
    </font>
    <font>
      <b val="true"/>
      <sz val="9"/>
      <color rgb="FF000000"/>
      <name val="MS P ゴシック"/>
      <family val="3"/>
      <charset val="128"/>
    </font>
    <font>
      <b val="true"/>
      <sz val="10"/>
      <color rgb="FF000000"/>
      <name val="MS P ゴシック"/>
      <family val="3"/>
      <charset val="128"/>
    </font>
    <font>
      <sz val="11"/>
      <color rgb="FF000000"/>
      <name val="ＭＳ 明朝"/>
      <family val="2"/>
      <charset val="128"/>
    </font>
    <font>
      <sz val="6"/>
      <color rgb="FF000000"/>
      <name val="ＭＳ 明朝"/>
      <family val="2"/>
      <charset val="128"/>
    </font>
    <font>
      <sz val="11"/>
      <name val="ＭＳ Ｐ明朝"/>
      <family val="1"/>
      <charset val="128"/>
    </font>
    <font>
      <sz val="14"/>
      <color rgb="FF000000"/>
      <name val="ＭＳ Ｐ明朝"/>
      <family val="1"/>
      <charset val="128"/>
    </font>
    <font>
      <sz val="11"/>
      <color rgb="FF000000"/>
      <name val="ＭＳ Ｐ明朝"/>
      <family val="1"/>
      <charset val="128"/>
    </font>
    <font>
      <sz val="12"/>
      <color rgb="FF000000"/>
      <name val="ＭＳ Ｐ明朝"/>
      <family val="1"/>
      <charset val="128"/>
    </font>
    <font>
      <b val="true"/>
      <sz val="12"/>
      <color rgb="FF000000"/>
      <name val="ＭＳ Ｐ明朝"/>
      <family val="1"/>
      <charset val="128"/>
    </font>
    <font>
      <sz val="10"/>
      <color rgb="FF000000"/>
      <name val="ＭＳ Ｐ明朝"/>
      <family val="1"/>
      <charset val="128"/>
    </font>
    <font>
      <sz val="9"/>
      <color rgb="FF000000"/>
      <name val="ＭＳ Ｐ明朝"/>
      <family val="1"/>
      <charset val="128"/>
    </font>
    <font>
      <b val="true"/>
      <sz val="11"/>
      <color rgb="FF000000"/>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12"/>
      <color rgb="FFFF0000"/>
      <name val="ＭＳ Ｐ明朝"/>
      <family val="1"/>
      <charset val="128"/>
    </font>
    <font>
      <sz val="10"/>
      <color rgb="FFFFFFFF"/>
      <name val="ＭＳ Ｐ明朝"/>
      <family val="1"/>
      <charset val="128"/>
    </font>
    <font>
      <b val="true"/>
      <sz val="9"/>
      <color rgb="FF000000"/>
      <name val="ＭＳ Ｐ明朝"/>
      <family val="1"/>
      <charset val="128"/>
    </font>
    <font>
      <sz val="8"/>
      <color rgb="FF000000"/>
      <name val="ＭＳ Ｐ明朝"/>
      <family val="1"/>
      <charset val="128"/>
    </font>
    <font>
      <b val="true"/>
      <sz val="8"/>
      <color rgb="FF000000"/>
      <name val="ＭＳ Ｐ明朝"/>
      <family val="1"/>
      <charset val="128"/>
    </font>
    <font>
      <sz val="6"/>
      <color rgb="FF000000"/>
      <name val="ＭＳ Ｐ明朝"/>
      <family val="1"/>
      <charset val="128"/>
    </font>
    <font>
      <sz val="11"/>
      <color rgb="FFFFFFFF"/>
      <name val="ＭＳ Ｐ明朝"/>
      <family val="1"/>
      <charset val="128"/>
    </font>
    <font>
      <u val="single"/>
      <sz val="8"/>
      <color rgb="FF000000"/>
      <name val="ＭＳ Ｐ明朝"/>
      <family val="1"/>
      <charset val="128"/>
    </font>
    <font>
      <b val="true"/>
      <u val="single"/>
      <sz val="8"/>
      <color rgb="FF000000"/>
      <name val="ＭＳ Ｐ明朝"/>
      <family val="1"/>
      <charset val="128"/>
    </font>
    <font>
      <sz val="9"/>
      <name val="ＭＳ Ｐ明朝"/>
      <family val="1"/>
      <charset val="128"/>
    </font>
    <font>
      <b val="true"/>
      <sz val="10"/>
      <name val="ＭＳ Ｐ明朝"/>
      <family val="1"/>
      <charset val="128"/>
    </font>
    <font>
      <sz val="8"/>
      <name val="ＭＳ Ｐ明朝"/>
      <family val="1"/>
      <charset val="128"/>
    </font>
    <font>
      <b val="true"/>
      <sz val="9"/>
      <name val="ＭＳ Ｐ明朝"/>
      <family val="1"/>
      <charset val="128"/>
    </font>
    <font>
      <b val="true"/>
      <u val="single"/>
      <sz val="11"/>
      <color rgb="FFFF0000"/>
      <name val="ＭＳ Ｐ明朝"/>
      <family val="1"/>
      <charset val="128"/>
    </font>
    <font>
      <u val="single"/>
      <sz val="9"/>
      <name val="ＭＳ Ｐ明朝"/>
      <family val="1"/>
      <charset val="128"/>
    </font>
    <font>
      <b val="true"/>
      <sz val="8"/>
      <name val="ＭＳ Ｐ明朝"/>
      <family val="1"/>
      <charset val="128"/>
    </font>
    <font>
      <sz val="10"/>
      <color rgb="FF000000"/>
      <name val="ＭＳ 明朝"/>
      <family val="1"/>
      <charset val="128"/>
    </font>
    <font>
      <sz val="11"/>
      <color rgb="FF000000"/>
      <name val="ＭＳ 明朝"/>
      <family val="1"/>
      <charset val="128"/>
    </font>
    <font>
      <sz val="8"/>
      <color rgb="FF000000"/>
      <name val="ＭＳ 明朝"/>
      <family val="1"/>
      <charset val="128"/>
    </font>
    <font>
      <sz val="8.5"/>
      <color rgb="FF000000"/>
      <name val="ＭＳ 明朝"/>
      <family val="1"/>
      <charset val="128"/>
    </font>
    <font>
      <sz val="10"/>
      <name val="ＭＳ 明朝"/>
      <family val="1"/>
      <charset val="128"/>
    </font>
    <font>
      <sz val="11"/>
      <name val="ＭＳ 明朝"/>
      <family val="1"/>
      <charset val="128"/>
    </font>
    <font>
      <b val="true"/>
      <sz val="11"/>
      <name val="ＭＳ 明朝"/>
      <family val="1"/>
      <charset val="128"/>
    </font>
    <font>
      <sz val="7"/>
      <color rgb="FF000000"/>
      <name val="ＭＳ 明朝"/>
      <family val="1"/>
      <charset val="128"/>
    </font>
    <font>
      <sz val="7"/>
      <name val="ＭＳ Ｐ明朝"/>
      <family val="1"/>
      <charset val="128"/>
    </font>
    <font>
      <sz val="10"/>
      <color rgb="FFFF0000"/>
      <name val="ＭＳ Ｐ明朝"/>
      <family val="1"/>
      <charset val="128"/>
    </font>
    <font>
      <sz val="6"/>
      <color rgb="FF000000"/>
      <name val="ＭＳ 明朝"/>
      <family val="1"/>
      <charset val="128"/>
    </font>
    <font>
      <b val="true"/>
      <sz val="10"/>
      <color rgb="FF000000"/>
      <name val="ＭＳ Ｐ明朝"/>
      <family val="1"/>
      <charset val="128"/>
    </font>
    <font>
      <sz val="7"/>
      <color rgb="FF000000"/>
      <name val="ＭＳ Ｐ明朝"/>
      <family val="1"/>
      <charset val="128"/>
    </font>
    <font>
      <sz val="9"/>
      <color rgb="FF993300"/>
      <name val="ＭＳ Ｐ明朝"/>
      <family val="1"/>
      <charset val="128"/>
    </font>
    <font>
      <sz val="8.5"/>
      <color rgb="FF000000"/>
      <name val="ＭＳ Ｐ明朝"/>
      <family val="1"/>
      <charset val="128"/>
    </font>
    <font>
      <u val="single"/>
      <sz val="9"/>
      <color rgb="FF000000"/>
      <name val="ＭＳ Ｐ明朝"/>
      <family val="1"/>
      <charset val="128"/>
    </font>
    <font>
      <b val="true"/>
      <sz val="9.5"/>
      <color rgb="FF000000"/>
      <name val="ＭＳ Ｐ明朝"/>
      <family val="1"/>
      <charset val="128"/>
    </font>
    <font>
      <sz val="6.5"/>
      <color rgb="FF000000"/>
      <name val="ＭＳ Ｐ明朝"/>
      <family val="1"/>
      <charset val="128"/>
    </font>
    <font>
      <b val="true"/>
      <sz val="10.5"/>
      <color rgb="FF000000"/>
      <name val="ＭＳ Ｐ明朝"/>
      <family val="1"/>
      <charset val="128"/>
    </font>
    <font>
      <sz val="10.5"/>
      <name val="ＭＳ Ｐ明朝"/>
      <family val="1"/>
      <charset val="128"/>
    </font>
    <font>
      <sz val="10.5"/>
      <color rgb="FF000000"/>
      <name val="ＭＳ Ｐ明朝"/>
      <family val="1"/>
      <charset val="128"/>
    </font>
    <font>
      <b val="true"/>
      <sz val="10.5"/>
      <name val="ＭＳ Ｐ明朝"/>
      <family val="1"/>
      <charset val="128"/>
    </font>
    <font>
      <b val="true"/>
      <sz val="10.5"/>
      <color rgb="FF993300"/>
      <name val="ＭＳ Ｐ明朝"/>
      <family val="1"/>
      <charset val="128"/>
    </font>
    <font>
      <sz val="9"/>
      <color rgb="FF000000"/>
      <name val="MS P ゴシック"/>
      <family val="3"/>
      <charset val="128"/>
    </font>
    <font>
      <sz val="6"/>
      <color rgb="FF000000"/>
      <name val="Times New Roman"/>
      <family val="1"/>
      <charset val="128"/>
    </font>
    <font>
      <sz val="8"/>
      <color rgb="FF454545"/>
      <name val="ＭＳ 明朝"/>
      <family val="2"/>
      <charset val="128"/>
    </font>
    <font>
      <b val="true"/>
      <sz val="11"/>
      <color rgb="FF000000"/>
      <name val="ＭＳ 明朝"/>
      <family val="2"/>
      <charset val="128"/>
    </font>
    <font>
      <b val="true"/>
      <sz val="11"/>
      <color rgb="FF000000"/>
      <name val="Times New Roman"/>
      <family val="1"/>
      <charset val="128"/>
    </font>
    <font>
      <sz val="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FFF99"/>
        <bgColor rgb="FFFFFFCC"/>
      </patternFill>
    </fill>
    <fill>
      <patternFill patternType="solid">
        <fgColor rgb="FFFFFFFF"/>
        <bgColor rgb="FFF2F2F2"/>
      </patternFill>
    </fill>
    <fill>
      <patternFill patternType="solid">
        <fgColor rgb="FFCCFFCC"/>
        <bgColor rgb="FFCCFFFF"/>
      </patternFill>
    </fill>
    <fill>
      <patternFill patternType="solid">
        <fgColor rgb="FFCCFFFF"/>
        <bgColor rgb="FFCCFFCC"/>
      </patternFill>
    </fill>
    <fill>
      <patternFill patternType="solid">
        <fgColor rgb="FFFFC000"/>
        <bgColor rgb="FFFF9900"/>
      </patternFill>
    </fill>
    <fill>
      <patternFill patternType="solid">
        <fgColor rgb="FFFDEADA"/>
        <bgColor rgb="FFF2F2F2"/>
      </patternFill>
    </fill>
    <fill>
      <patternFill patternType="solid">
        <fgColor rgb="FFF2F2F2"/>
        <bgColor rgb="FFFDEADA"/>
      </patternFill>
    </fill>
  </fills>
  <borders count="151">
    <border diagonalUp="false" diagonalDown="false">
      <left/>
      <right/>
      <top/>
      <bottom/>
      <diagonal/>
    </border>
    <border diagonalUp="false" diagonalDown="false">
      <left/>
      <right/>
      <top/>
      <bottom style="double"/>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bottom/>
      <diagonal/>
    </border>
    <border diagonalUp="false" diagonalDown="false">
      <left style="medium"/>
      <right style="hair"/>
      <top style="medium"/>
      <bottom style="thin"/>
      <diagonal/>
    </border>
    <border diagonalUp="false" diagonalDown="false">
      <left style="hair"/>
      <right style="hair"/>
      <top style="medium"/>
      <bottom style="thin"/>
      <diagonal/>
    </border>
    <border diagonalUp="false" diagonalDown="false">
      <left style="hair"/>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hair"/>
      <right style="thin"/>
      <top style="thin"/>
      <bottom style="thin"/>
      <diagonal/>
    </border>
    <border diagonalUp="false" diagonalDown="false">
      <left style="thin"/>
      <right style="medium"/>
      <top style="thin"/>
      <bottom style="thin"/>
      <diagonal/>
    </border>
    <border diagonalUp="false" diagonalDown="false">
      <left style="medium"/>
      <right style="hair"/>
      <top style="thin"/>
      <bottom style="medium"/>
      <diagonal/>
    </border>
    <border diagonalUp="false" diagonalDown="false">
      <left style="hair"/>
      <right style="hair"/>
      <top style="thin"/>
      <bottom style="medium"/>
      <diagonal/>
    </border>
    <border diagonalUp="false" diagonalDown="false">
      <left style="hair"/>
      <right style="thin"/>
      <top style="thin"/>
      <bottom style="medium"/>
      <diagonal/>
    </border>
    <border diagonalUp="false" diagonalDown="false">
      <left style="thin"/>
      <right/>
      <top style="thin"/>
      <bottom style="mediu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medium"/>
      <top style="thin"/>
      <botto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medium"/>
      <top/>
      <bottom style="thin"/>
      <diagonal/>
    </border>
    <border diagonalUp="false" diagonalDown="false">
      <left style="medium"/>
      <right style="thin"/>
      <top/>
      <bottom style="thin"/>
      <diagonal/>
    </border>
    <border diagonalUp="false" diagonalDown="false">
      <left style="thin"/>
      <right style="hair"/>
      <top style="thin"/>
      <bottom style="thin"/>
      <diagonal/>
    </border>
    <border diagonalUp="false" diagonalDown="false">
      <left style="medium"/>
      <right style="thin"/>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right/>
      <top style="medium"/>
      <bottom/>
      <diagonal/>
    </border>
    <border diagonalUp="false" diagonalDown="false">
      <left style="thin"/>
      <right style="medium"/>
      <top/>
      <bottom/>
      <diagonal/>
    </border>
    <border diagonalUp="false" diagonalDown="false">
      <left/>
      <right style="medium"/>
      <top style="medium"/>
      <bottom style="medium"/>
      <diagonal/>
    </border>
    <border diagonalUp="false" diagonalDown="false">
      <left/>
      <right/>
      <top style="thin"/>
      <bottom style="medium"/>
      <diagonal/>
    </border>
    <border diagonalUp="false" diagonalDown="false">
      <left style="thin"/>
      <right style="medium"/>
      <top style="thin"/>
      <bottom style="medium"/>
      <diagonal/>
    </border>
    <border diagonalUp="false" diagonalDown="false">
      <left style="medium"/>
      <right style="thin"/>
      <top style="thin"/>
      <bottom/>
      <diagonal/>
    </border>
    <border diagonalUp="false" diagonalDown="false">
      <left/>
      <right style="medium"/>
      <top/>
      <bottom/>
      <diagonal/>
    </border>
    <border diagonalUp="false" diagonalDown="false">
      <left/>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thick"/>
      <diagonal/>
    </border>
    <border diagonalUp="false" diagonalDown="false">
      <left style="thin"/>
      <right style="thin"/>
      <top style="thin"/>
      <bottom style="hair"/>
      <diagonal/>
    </border>
    <border diagonalUp="false" diagonalDown="false">
      <left/>
      <right style="thin"/>
      <top style="thin"/>
      <bottom style="hair"/>
      <diagonal/>
    </border>
    <border diagonalUp="false" diagonalDown="false">
      <left/>
      <right/>
      <top/>
      <bottom style="hair"/>
      <diagonal/>
    </border>
    <border diagonalUp="false" diagonalDown="false">
      <left style="medium"/>
      <right/>
      <top style="medium"/>
      <bottom/>
      <diagonal/>
    </border>
    <border diagonalUp="false" diagonalDown="false">
      <left/>
      <right style="medium"/>
      <top style="medium"/>
      <bottom/>
      <diagonal/>
    </border>
    <border diagonalUp="false" diagonalDown="false">
      <left/>
      <right/>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hair"/>
      <right style="thin"/>
      <top style="medium"/>
      <bottom/>
      <diagonal/>
    </border>
    <border diagonalUp="false" diagonalDown="false">
      <left style="hair"/>
      <right style="thin"/>
      <top/>
      <bottom/>
      <diagonal/>
    </border>
    <border diagonalUp="false" diagonalDown="false">
      <left style="hair"/>
      <right style="thin"/>
      <top style="thin"/>
      <bottom/>
      <diagonal/>
    </border>
    <border diagonalUp="false" diagonalDown="false">
      <left style="thin"/>
      <right style="hair"/>
      <top/>
      <bottom style="thin"/>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style="hair"/>
      <right style="thin"/>
      <top style="hair"/>
      <bottom style="hair"/>
      <diagonal/>
    </border>
    <border diagonalUp="false" diagonalDown="false">
      <left style="hair"/>
      <right/>
      <top/>
      <bottom/>
      <diagonal/>
    </border>
    <border diagonalUp="false" diagonalDown="false">
      <left style="hair"/>
      <right style="thin"/>
      <top/>
      <bottom style="thin"/>
      <diagonal/>
    </border>
    <border diagonalUp="false" diagonalDown="false">
      <left/>
      <right/>
      <top style="thin"/>
      <bottom/>
      <diagonal/>
    </border>
    <border diagonalUp="false" diagonalDown="false">
      <left style="thin"/>
      <right style="medium"/>
      <top style="thin"/>
      <bottom style="hair"/>
      <diagonal/>
    </border>
    <border diagonalUp="false" diagonalDown="false">
      <left style="medium"/>
      <right style="medium"/>
      <top style="medium"/>
      <bottom/>
      <diagonal/>
    </border>
    <border diagonalUp="false" diagonalDown="false">
      <left style="medium"/>
      <right style="medium"/>
      <top style="thin"/>
      <bottom style="hair"/>
      <diagonal/>
    </border>
    <border diagonalUp="false" diagonalDown="false">
      <left style="medium"/>
      <right style="thin"/>
      <top style="thin"/>
      <bottom style="hair"/>
      <diagonal/>
    </border>
    <border diagonalUp="false" diagonalDown="false">
      <left/>
      <right style="medium"/>
      <top style="hair"/>
      <bottom style="hair"/>
      <diagonal/>
    </border>
    <border diagonalUp="false" diagonalDown="false">
      <left style="medium"/>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style="thin"/>
      <right/>
      <top style="hair"/>
      <bottom style="thin"/>
      <diagonal/>
    </border>
    <border diagonalUp="false" diagonalDown="false">
      <left style="hair"/>
      <right/>
      <top style="hair"/>
      <bottom/>
      <diagonal/>
    </border>
    <border diagonalUp="false" diagonalDown="false">
      <left/>
      <right/>
      <top style="hair"/>
      <bottom/>
      <diagonal/>
    </border>
    <border diagonalUp="true" diagonalDown="false">
      <left style="thin"/>
      <right style="thin"/>
      <top/>
      <bottom/>
      <diagonal style="thin"/>
    </border>
    <border diagonalUp="false" diagonalDown="false">
      <left style="hair"/>
      <right/>
      <top/>
      <bottom style="hair"/>
      <diagonal/>
    </border>
    <border diagonalUp="false" diagonalDown="false">
      <left style="thin"/>
      <right style="thin"/>
      <top style="hair"/>
      <bottom style="thin"/>
      <diagonal/>
    </border>
    <border diagonalUp="false" diagonalDown="false">
      <left style="thin"/>
      <right style="thin"/>
      <top style="hair"/>
      <bottom/>
      <diagonal/>
    </border>
    <border diagonalUp="false" diagonalDown="false">
      <left style="thin"/>
      <right/>
      <top style="hair"/>
      <bottom/>
      <diagonal/>
    </border>
    <border diagonalUp="false" diagonalDown="false">
      <left/>
      <right style="thin"/>
      <top style="hair"/>
      <bottom/>
      <diagonal/>
    </border>
    <border diagonalUp="true" diagonalDown="false">
      <left style="thin"/>
      <right style="thin"/>
      <top style="hair"/>
      <bottom style="hair"/>
      <diagonal style="thin"/>
    </border>
    <border diagonalUp="false" diagonalDown="false">
      <left style="thin"/>
      <right/>
      <top style="thin"/>
      <bottom style="hair"/>
      <diagonal/>
    </border>
    <border diagonalUp="false" diagonalDown="false">
      <left style="medium"/>
      <right style="thin"/>
      <top style="medium"/>
      <bottom style="medium"/>
      <diagonal/>
    </border>
    <border diagonalUp="false" diagonalDown="false">
      <left/>
      <right style="thin"/>
      <top/>
      <bottom style="hair"/>
      <diagonal/>
    </border>
    <border diagonalUp="false" diagonalDown="false">
      <left style="thin"/>
      <right style="thin"/>
      <top/>
      <bottom style="hair"/>
      <diagonal/>
    </border>
    <border diagonalUp="false" diagonalDown="false">
      <left style="thin"/>
      <right style="medium"/>
      <top style="medium"/>
      <bottom style="medium"/>
      <diagonal/>
    </border>
    <border diagonalUp="false" diagonalDown="false">
      <left style="thin"/>
      <right style="thin"/>
      <top style="hair"/>
      <bottom style="hair"/>
      <diagonal/>
    </border>
    <border diagonalUp="false" diagonalDown="false">
      <left style="hair"/>
      <right/>
      <top/>
      <bottom style="thin"/>
      <diagonal/>
    </border>
    <border diagonalUp="false" diagonalDown="false">
      <left/>
      <right style="medium"/>
      <top style="thin"/>
      <bottom/>
      <diagonal/>
    </border>
    <border diagonalUp="false" diagonalDown="false">
      <left/>
      <right style="hair"/>
      <top style="thin"/>
      <bottom/>
      <diagonal/>
    </border>
    <border diagonalUp="false" diagonalDown="false">
      <left/>
      <right style="hair"/>
      <top style="medium"/>
      <bottom style="thin"/>
      <diagonal/>
    </border>
    <border diagonalUp="false" diagonalDown="false">
      <left style="hair"/>
      <right style="hair"/>
      <top/>
      <bottom style="thin"/>
      <diagonal/>
    </border>
    <border diagonalUp="false" diagonalDown="false">
      <left/>
      <right/>
      <top style="thin"/>
      <bottom style="hair"/>
      <diagonal/>
    </border>
    <border diagonalUp="false" diagonalDown="false">
      <left style="thin"/>
      <right/>
      <top/>
      <bottom style="medium"/>
      <diagonal/>
    </border>
    <border diagonalUp="false" diagonalDown="false">
      <left/>
      <right style="thin"/>
      <top style="medium"/>
      <bottom style="thin"/>
      <diagonal/>
    </border>
    <border diagonalUp="false" diagonalDown="false">
      <left style="thin"/>
      <right style="thin"/>
      <top/>
      <bottom style="medium"/>
      <diagonal/>
    </border>
    <border diagonalUp="false" diagonalDown="false">
      <left/>
      <right style="medium"/>
      <top/>
      <bottom style="thin"/>
      <diagonal/>
    </border>
    <border diagonalUp="false" diagonalDown="false">
      <left style="thin"/>
      <right style="hair"/>
      <top style="thin"/>
      <bottom/>
      <diagonal/>
    </border>
    <border diagonalUp="false" diagonalDown="false">
      <left style="hair"/>
      <right/>
      <top style="thin"/>
      <bottom/>
      <diagonal/>
    </border>
    <border diagonalUp="false" diagonalDown="false">
      <left style="thin"/>
      <right style="hair"/>
      <top style="hair"/>
      <bottom style="hair"/>
      <diagonal/>
    </border>
    <border diagonalUp="false" diagonalDown="false">
      <left/>
      <right style="thin"/>
      <top style="hair"/>
      <bottom style="thin"/>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hair"/>
      <top style="hair"/>
      <bottom/>
      <diagonal/>
    </border>
    <border diagonalUp="false" diagonalDown="false">
      <left style="hair"/>
      <right style="hair"/>
      <top/>
      <bottom/>
      <diagonal/>
    </border>
    <border diagonalUp="false" diagonalDown="false">
      <left style="hair"/>
      <right style="hair"/>
      <top/>
      <bottom style="hair"/>
      <diagonal/>
    </border>
    <border diagonalUp="false" diagonalDown="false">
      <left/>
      <right/>
      <top style="hair"/>
      <bottom style="thin"/>
      <diagonal/>
    </border>
    <border diagonalUp="false" diagonalDown="false">
      <left style="hair"/>
      <right style="hair"/>
      <top style="thin"/>
      <bottom/>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hair"/>
      <right style="hair"/>
      <top style="hair"/>
      <bottom style="hair"/>
      <diagonal/>
    </border>
    <border diagonalUp="false" diagonalDown="false">
      <left style="hair"/>
      <right style="thin"/>
      <top style="hair"/>
      <botto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style="thin"/>
      <bottom style="hair"/>
      <diagonal/>
    </border>
    <border diagonalUp="false" diagonalDown="false">
      <left style="medium"/>
      <right/>
      <top/>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right style="medium"/>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right/>
      <top style="medium"/>
      <bottom style="hair"/>
      <diagonal/>
    </border>
    <border diagonalUp="false" diagonalDown="false">
      <left style="thin"/>
      <right style="medium"/>
      <top style="hair"/>
      <bottom style="thin"/>
      <diagonal/>
    </border>
    <border diagonalUp="false" diagonalDown="false">
      <left/>
      <right style="medium"/>
      <top style="hair"/>
      <bottom style="medium"/>
      <diagonal/>
    </border>
    <border diagonalUp="false" diagonalDown="false">
      <left/>
      <right style="thin"/>
      <top style="medium"/>
      <bottom/>
      <diagonal/>
    </border>
    <border diagonalUp="false" diagonalDown="false">
      <left style="medium"/>
      <right/>
      <top style="thin"/>
      <bottom style="thin"/>
      <diagonal/>
    </border>
    <border diagonalUp="false" diagonalDown="false">
      <left/>
      <right style="thin"/>
      <top/>
      <bottom style="medium"/>
      <diagonal/>
    </border>
    <border diagonalUp="false" diagonalDown="false">
      <left style="medium"/>
      <right/>
      <top style="thin"/>
      <bottom style="medium"/>
      <diagonal/>
    </border>
    <border diagonalUp="false" diagonalDown="false">
      <left style="medium"/>
      <right style="thin"/>
      <top style="medium"/>
      <bottom style="thin"/>
      <diagonal/>
    </border>
  </borders>
  <cellStyleXfs count="26">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xf numFmtId="164" fontId="29"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8" fontId="0" fillId="0" borderId="0" applyFont="true" applyBorder="false" applyAlignment="true" applyProtection="false">
      <alignment horizontal="general" vertical="center" textRotation="0" wrapText="false" indent="0" shrinkToFit="false"/>
    </xf>
  </cellStyleXfs>
  <cellXfs count="1017">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6" fillId="0" borderId="1" xfId="0" applyFont="true" applyBorder="true" applyAlignment="true" applyProtection="false">
      <alignment horizontal="center" vertical="top" textRotation="0" wrapText="true" indent="0" shrinkToFit="false"/>
      <protection locked="true" hidden="false"/>
    </xf>
    <xf numFmtId="164" fontId="7" fillId="2" borderId="0" xfId="0" applyFont="true" applyBorder="true" applyAlignment="true" applyProtection="false">
      <alignment horizontal="center" vertical="top" textRotation="0" wrapText="true" indent="0" shrinkToFit="false"/>
      <protection locked="true" hidden="false"/>
    </xf>
    <xf numFmtId="164" fontId="8" fillId="0" borderId="2"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9" fillId="3" borderId="3" xfId="0" applyFont="true" applyBorder="true" applyAlignment="true" applyProtection="false">
      <alignment horizontal="center" vertical="center" textRotation="0" wrapText="true" indent="0" shrinkToFit="false"/>
      <protection locked="true" hidden="false"/>
    </xf>
    <xf numFmtId="164" fontId="9" fillId="3" borderId="4" xfId="0" applyFont="true" applyBorder="true" applyAlignment="true" applyProtection="false">
      <alignment horizontal="center" vertical="center" textRotation="0" wrapText="true" indent="0" shrinkToFit="false"/>
      <protection locked="true" hidden="false"/>
    </xf>
    <xf numFmtId="164" fontId="9" fillId="3" borderId="4"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left" vertical="top" textRotation="0" wrapText="true" indent="0" shrinkToFit="false"/>
      <protection locked="true" hidden="false"/>
    </xf>
    <xf numFmtId="164" fontId="0" fillId="0" borderId="4" xfId="0" applyFont="fals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general" vertical="top"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general" vertical="center" textRotation="0" wrapText="true" indent="0" shrinkToFit="false"/>
      <protection locked="true" hidden="false"/>
    </xf>
    <xf numFmtId="164" fontId="11" fillId="2" borderId="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13" fillId="0" borderId="0" xfId="0" applyFont="true" applyBorder="false" applyAlignment="true" applyProtection="false">
      <alignment horizontal="general" vertical="top" textRotation="0" wrapText="false" indent="0" shrinkToFit="false"/>
      <protection locked="true" hidden="false"/>
    </xf>
    <xf numFmtId="164" fontId="13" fillId="0" borderId="0" xfId="0" applyFont="true" applyBorder="false" applyAlignment="true" applyProtection="false">
      <alignment horizontal="center" vertical="top"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left" vertical="top"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right" vertical="center" textRotation="0" wrapText="tru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false" indent="0" shrinkToFit="false"/>
      <protection locked="true" hidden="false"/>
    </xf>
    <xf numFmtId="164" fontId="18" fillId="0" borderId="0" xfId="0" applyFont="true" applyBorder="false" applyAlignment="true" applyProtection="false">
      <alignment horizontal="right" vertical="center" textRotation="0" wrapText="true" indent="0" shrinkToFit="false"/>
      <protection locked="tru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19" fillId="0" borderId="4" xfId="0" applyFont="true" applyBorder="true" applyAlignment="true" applyProtection="false">
      <alignment horizontal="center" vertical="center" textRotation="0" wrapText="false" indent="0" shrinkToFit="false"/>
      <protection locked="true" hidden="false"/>
    </xf>
    <xf numFmtId="164" fontId="19" fillId="4" borderId="5"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true" applyProtection="false">
      <alignment horizontal="right" vertical="top" textRotation="0" wrapText="true" indent="0" shrinkToFit="false"/>
      <protection locked="true" hidden="false"/>
    </xf>
    <xf numFmtId="164" fontId="28" fillId="0" borderId="0" xfId="0" applyFont="true" applyBorder="true" applyAlignment="true" applyProtection="false">
      <alignment horizontal="left" vertical="center" textRotation="0" wrapText="true" indent="0" shrinkToFit="false"/>
      <protection locked="true" hidden="false"/>
    </xf>
    <xf numFmtId="164" fontId="19" fillId="0" borderId="6" xfId="0" applyFont="true" applyBorder="true" applyAlignment="false" applyProtection="false">
      <alignment horizontal="general" vertical="center" textRotation="0" wrapText="false" indent="0" shrinkToFit="false"/>
      <protection locked="true" hidden="false"/>
    </xf>
    <xf numFmtId="164" fontId="19" fillId="0" borderId="4" xfId="0" applyFont="true" applyBorder="true" applyAlignment="true" applyProtection="false">
      <alignment horizontal="left" vertical="center" textRotation="0" wrapText="false" indent="0" shrinkToFit="false"/>
      <protection locked="true" hidden="false"/>
    </xf>
    <xf numFmtId="164" fontId="19" fillId="4" borderId="7" xfId="0" applyFont="true" applyBorder="true" applyAlignment="true" applyProtection="false">
      <alignment horizontal="left" vertical="center" textRotation="0" wrapText="false" indent="0" shrinkToFit="false"/>
      <protection locked="true" hidden="false"/>
    </xf>
    <xf numFmtId="164" fontId="19" fillId="0" borderId="8" xfId="0" applyFont="true" applyBorder="true" applyAlignment="false" applyProtection="false">
      <alignment horizontal="general" vertical="center" textRotation="0" wrapText="false" indent="0" shrinkToFit="false"/>
      <protection locked="true" hidden="false"/>
    </xf>
    <xf numFmtId="164" fontId="19" fillId="4" borderId="9" xfId="0" applyFont="true" applyBorder="true" applyAlignment="true" applyProtection="false">
      <alignment horizontal="left" vertical="center" textRotation="0" wrapText="false" indent="0" shrinkToFit="false"/>
      <protection locked="true" hidden="false"/>
    </xf>
    <xf numFmtId="164" fontId="19" fillId="4" borderId="10" xfId="0" applyFont="true" applyBorder="true" applyAlignment="true" applyProtection="false">
      <alignment horizontal="general" vertical="center" textRotation="0" wrapText="false" indent="0" shrinkToFit="false"/>
      <protection locked="true" hidden="false"/>
    </xf>
    <xf numFmtId="164" fontId="19" fillId="4" borderId="11" xfId="0" applyFont="true" applyBorder="true" applyAlignment="true" applyProtection="false">
      <alignment horizontal="general" vertical="center" textRotation="0" wrapText="false" indent="0" shrinkToFit="false"/>
      <protection locked="true" hidden="false"/>
    </xf>
    <xf numFmtId="164" fontId="19" fillId="0" borderId="11" xfId="0" applyFont="true" applyBorder="true" applyAlignment="true" applyProtection="false">
      <alignment horizontal="general" vertical="center" textRotation="0" wrapText="false" indent="0" shrinkToFit="false"/>
      <protection locked="true" hidden="false"/>
    </xf>
    <xf numFmtId="164" fontId="19" fillId="4" borderId="12" xfId="0" applyFont="true" applyBorder="true" applyAlignment="true" applyProtection="false">
      <alignment horizontal="general" vertical="center" textRotation="0" wrapText="false" indent="0" shrinkToFit="false"/>
      <protection locked="true" hidden="false"/>
    </xf>
    <xf numFmtId="164" fontId="19" fillId="0" borderId="13" xfId="0" applyFont="true" applyBorder="true" applyAlignment="true" applyProtection="false">
      <alignment horizontal="general" vertical="center" textRotation="0" wrapText="false" indent="0" shrinkToFit="false"/>
      <protection locked="true" hidden="false"/>
    </xf>
    <xf numFmtId="164" fontId="19" fillId="0" borderId="14" xfId="0" applyFont="true" applyBorder="true" applyAlignment="true" applyProtection="false">
      <alignment horizontal="general" vertical="center" textRotation="0" wrapText="false" indent="0" shrinkToFit="false"/>
      <protection locked="true" hidden="false"/>
    </xf>
    <xf numFmtId="164" fontId="19" fillId="0" borderId="15" xfId="0" applyFont="true" applyBorder="true" applyAlignment="false" applyProtection="false">
      <alignment horizontal="general" vertical="center" textRotation="0" wrapText="false" indent="0" shrinkToFit="false"/>
      <protection locked="true" hidden="false"/>
    </xf>
    <xf numFmtId="164" fontId="0" fillId="4" borderId="9" xfId="0" applyFont="false" applyBorder="true" applyAlignment="true" applyProtection="false">
      <alignment horizontal="left" vertical="center" textRotation="0" wrapText="false" indent="0" shrinkToFit="false"/>
      <protection locked="true" hidden="false"/>
    </xf>
    <xf numFmtId="164" fontId="0" fillId="4" borderId="16" xfId="0" applyFont="false" applyBorder="true" applyAlignment="true" applyProtection="false">
      <alignment horizontal="left" vertical="center" textRotation="0" wrapText="false" indent="0" shrinkToFit="false"/>
      <protection locked="true" hidden="false"/>
    </xf>
    <xf numFmtId="164" fontId="19" fillId="0" borderId="3" xfId="0" applyFont="true" applyBorder="true" applyAlignment="true" applyProtection="false">
      <alignment horizontal="general" vertical="center" textRotation="0" wrapText="true" indent="0" shrinkToFit="true"/>
      <protection locked="true" hidden="false"/>
    </xf>
    <xf numFmtId="164" fontId="19" fillId="0" borderId="3" xfId="0" applyFont="true" applyBorder="true" applyAlignment="true" applyProtection="false">
      <alignment horizontal="general" vertical="center" textRotation="0" wrapText="false" indent="0" shrinkToFit="false"/>
      <protection locked="true" hidden="false"/>
    </xf>
    <xf numFmtId="164" fontId="0" fillId="4" borderId="17" xfId="0" applyFont="false" applyBorder="true" applyAlignment="true" applyProtection="false">
      <alignment horizontal="left" vertical="center" textRotation="0" wrapText="false" indent="0" shrinkToFit="false"/>
      <protection locked="true" hidden="false"/>
    </xf>
    <xf numFmtId="164" fontId="19" fillId="0" borderId="8" xfId="0" applyFont="true" applyBorder="true" applyAlignment="true" applyProtection="false">
      <alignment horizontal="general" vertical="center" textRotation="0" wrapText="false" indent="0" shrinkToFit="true"/>
      <protection locked="true" hidden="false"/>
    </xf>
    <xf numFmtId="164" fontId="29" fillId="4" borderId="18" xfId="20" applyFont="false" applyBorder="true" applyAlignment="true" applyProtection="true">
      <alignment horizontal="left"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xf numFmtId="164" fontId="30" fillId="0" borderId="0" xfId="0" applyFont="true" applyBorder="false" applyAlignment="true" applyProtection="false">
      <alignment horizontal="right" vertical="top" textRotation="0" wrapText="true" indent="0" shrinkToFit="false"/>
      <protection locked="true" hidden="false"/>
    </xf>
    <xf numFmtId="164" fontId="30" fillId="0" borderId="2" xfId="0" applyFont="true" applyBorder="true" applyAlignment="true" applyProtection="false">
      <alignment horizontal="left" vertical="top" textRotation="0" wrapText="true" indent="0" shrinkToFit="false"/>
      <protection locked="true" hidden="false"/>
    </xf>
    <xf numFmtId="164" fontId="30" fillId="0" borderId="0" xfId="0" applyFont="true" applyBorder="true" applyAlignment="true" applyProtection="false">
      <alignment horizontal="general" vertical="top" textRotation="0" wrapText="true" indent="0" shrinkToFit="false"/>
      <protection locked="true" hidden="false"/>
    </xf>
    <xf numFmtId="164" fontId="19" fillId="0" borderId="3" xfId="0" applyFont="true" applyBorder="true" applyAlignment="true" applyProtection="false">
      <alignment horizontal="center" vertical="center" textRotation="0" wrapText="false" indent="0" shrinkToFit="false"/>
      <protection locked="true" hidden="false"/>
    </xf>
    <xf numFmtId="164" fontId="19" fillId="0" borderId="19" xfId="0" applyFont="true" applyBorder="true" applyAlignment="true" applyProtection="false">
      <alignment horizontal="center" vertical="center" textRotation="0" wrapText="false" indent="0" shrinkToFit="false"/>
      <protection locked="true" hidden="false"/>
    </xf>
    <xf numFmtId="164" fontId="19" fillId="0" borderId="20" xfId="0" applyFont="true" applyBorder="true" applyAlignment="true" applyProtection="false">
      <alignment horizontal="center" vertical="center" textRotation="0" wrapText="false" indent="0" shrinkToFit="false"/>
      <protection locked="true" hidden="false"/>
    </xf>
    <xf numFmtId="164" fontId="19" fillId="0" borderId="3" xfId="0" applyFont="true" applyBorder="true" applyAlignment="true" applyProtection="false">
      <alignment horizontal="center" vertical="center" textRotation="0" wrapText="true" indent="0" shrinkToFit="false"/>
      <protection locked="true" hidden="false"/>
    </xf>
    <xf numFmtId="164" fontId="19" fillId="0" borderId="20" xfId="0" applyFont="true" applyBorder="true" applyAlignment="true" applyProtection="false">
      <alignment horizontal="center" vertical="center" textRotation="0" wrapText="true" indent="0" shrinkToFit="false"/>
      <protection locked="true" hidden="false"/>
    </xf>
    <xf numFmtId="164" fontId="19" fillId="0" borderId="21" xfId="0" applyFont="true" applyBorder="true" applyAlignment="true" applyProtection="false">
      <alignment horizontal="center" vertical="center" textRotation="0" wrapText="true" indent="0" shrinkToFit="false"/>
      <protection locked="true" hidden="false"/>
    </xf>
    <xf numFmtId="164" fontId="19" fillId="0" borderId="15" xfId="0" applyFont="true" applyBorder="true" applyAlignment="true" applyProtection="false">
      <alignment horizontal="center" vertical="center" textRotation="0" wrapText="true" indent="0" shrinkToFit="false"/>
      <protection locked="true" hidden="false"/>
    </xf>
    <xf numFmtId="164" fontId="19" fillId="0" borderId="15" xfId="0" applyFont="true" applyBorder="true" applyAlignment="true" applyProtection="false">
      <alignment horizontal="center" vertical="center" textRotation="0" wrapText="false" indent="0" shrinkToFit="false"/>
      <protection locked="true" hidden="false"/>
    </xf>
    <xf numFmtId="164" fontId="19" fillId="0" borderId="4" xfId="0" applyFont="true" applyBorder="true" applyAlignment="false" applyProtection="false">
      <alignment horizontal="general" vertical="center" textRotation="0" wrapText="false" indent="0" shrinkToFit="false"/>
      <protection locked="true" hidden="false"/>
    </xf>
    <xf numFmtId="164" fontId="19" fillId="4" borderId="22" xfId="0" applyFont="true" applyBorder="true" applyAlignment="true" applyProtection="false">
      <alignment horizontal="center" vertical="center" textRotation="0" wrapText="false" indent="0" shrinkToFit="false"/>
      <protection locked="true" hidden="false"/>
    </xf>
    <xf numFmtId="164" fontId="19" fillId="4" borderId="23" xfId="0" applyFont="true" applyBorder="true" applyAlignment="true" applyProtection="false">
      <alignment horizontal="center" vertical="center" textRotation="0" wrapText="false" indent="0" shrinkToFit="false"/>
      <protection locked="true" hidden="false"/>
    </xf>
    <xf numFmtId="164" fontId="19" fillId="4" borderId="24" xfId="0" applyFont="true" applyBorder="true" applyAlignment="true" applyProtection="false">
      <alignment horizontal="center" vertical="center" textRotation="0" wrapText="false" indent="0" shrinkToFit="false"/>
      <protection locked="true" hidden="false"/>
    </xf>
    <xf numFmtId="164" fontId="19" fillId="4" borderId="25" xfId="0" applyFont="true" applyBorder="true" applyAlignment="true" applyProtection="false">
      <alignment horizontal="general" vertical="center" textRotation="0" wrapText="false" indent="0" shrinkToFit="false"/>
      <protection locked="true" hidden="false"/>
    </xf>
    <xf numFmtId="164" fontId="19" fillId="4" borderId="25" xfId="0" applyFont="true" applyBorder="true" applyAlignment="true" applyProtection="false">
      <alignment horizontal="general" vertical="center" textRotation="0" wrapText="true" indent="0" shrinkToFit="false"/>
      <protection locked="true" hidden="false"/>
    </xf>
    <xf numFmtId="165" fontId="19" fillId="4" borderId="25" xfId="0" applyFont="true" applyBorder="true" applyAlignment="false" applyProtection="false">
      <alignment horizontal="general" vertical="center" textRotation="0" wrapText="false" indent="0" shrinkToFit="false"/>
      <protection locked="true" hidden="false"/>
    </xf>
    <xf numFmtId="166" fontId="19" fillId="4" borderId="26" xfId="0" applyFont="true" applyBorder="true" applyAlignment="false" applyProtection="false">
      <alignment horizontal="general" vertical="center" textRotation="0" wrapText="false" indent="0" shrinkToFit="false"/>
      <protection locked="true" hidden="false"/>
    </xf>
    <xf numFmtId="165" fontId="0" fillId="0" borderId="27" xfId="0" applyFont="false" applyBorder="true" applyAlignment="false" applyProtection="false">
      <alignment horizontal="general" vertical="center" textRotation="0" wrapText="false" indent="0" shrinkToFit="false"/>
      <protection locked="true" hidden="false"/>
    </xf>
    <xf numFmtId="164" fontId="19" fillId="4" borderId="10" xfId="0" applyFont="true" applyBorder="true" applyAlignment="true" applyProtection="false">
      <alignment horizontal="center" vertical="center" textRotation="0" wrapText="false" indent="0" shrinkToFit="false"/>
      <protection locked="true" hidden="false"/>
    </xf>
    <xf numFmtId="164" fontId="19" fillId="4" borderId="11" xfId="0" applyFont="true" applyBorder="true" applyAlignment="true" applyProtection="false">
      <alignment horizontal="center" vertical="center" textRotation="0" wrapText="false" indent="0" shrinkToFit="false"/>
      <protection locked="true" hidden="false"/>
    </xf>
    <xf numFmtId="164" fontId="19" fillId="4" borderId="28" xfId="0" applyFont="true" applyBorder="true" applyAlignment="true" applyProtection="false">
      <alignment horizontal="center" vertical="center" textRotation="0" wrapText="false" indent="0" shrinkToFit="false"/>
      <protection locked="true" hidden="false"/>
    </xf>
    <xf numFmtId="164" fontId="19" fillId="4" borderId="3" xfId="0" applyFont="true" applyBorder="true" applyAlignment="true" applyProtection="false">
      <alignment horizontal="general" vertical="center" textRotation="0" wrapText="false" indent="0" shrinkToFit="false"/>
      <protection locked="true" hidden="false"/>
    </xf>
    <xf numFmtId="164" fontId="19" fillId="4" borderId="3" xfId="0" applyFont="true" applyBorder="true" applyAlignment="true" applyProtection="false">
      <alignment horizontal="general" vertical="center" textRotation="0" wrapText="true" indent="0" shrinkToFit="false"/>
      <protection locked="true" hidden="false"/>
    </xf>
    <xf numFmtId="165" fontId="19" fillId="4" borderId="3" xfId="0" applyFont="true" applyBorder="true" applyAlignment="false" applyProtection="false">
      <alignment horizontal="general" vertical="center" textRotation="0" wrapText="false" indent="0" shrinkToFit="false"/>
      <protection locked="true" hidden="false"/>
    </xf>
    <xf numFmtId="166" fontId="19" fillId="4" borderId="29" xfId="0" applyFont="true" applyBorder="true" applyAlignment="false" applyProtection="false">
      <alignment horizontal="general" vertical="center" textRotation="0" wrapText="false" indent="0" shrinkToFit="false"/>
      <protection locked="true" hidden="false"/>
    </xf>
    <xf numFmtId="166" fontId="0" fillId="0" borderId="27" xfId="0" applyFont="false" applyBorder="true" applyAlignment="false" applyProtection="false">
      <alignment horizontal="general" vertical="center" textRotation="0" wrapText="false" indent="0" shrinkToFit="false"/>
      <protection locked="true" hidden="false"/>
    </xf>
    <xf numFmtId="166" fontId="19" fillId="4" borderId="4" xfId="0" applyFont="true" applyBorder="true" applyAlignment="false" applyProtection="false">
      <alignment horizontal="general" vertical="center" textRotation="0" wrapText="false" indent="0" shrinkToFit="false"/>
      <protection locked="true" hidden="false"/>
    </xf>
    <xf numFmtId="164" fontId="19" fillId="4" borderId="30" xfId="0" applyFont="true" applyBorder="true" applyAlignment="true" applyProtection="false">
      <alignment horizontal="center" vertical="center" textRotation="0" wrapText="false" indent="0" shrinkToFit="false"/>
      <protection locked="true" hidden="false"/>
    </xf>
    <xf numFmtId="164" fontId="19" fillId="4" borderId="31" xfId="0" applyFont="true" applyBorder="true" applyAlignment="true" applyProtection="false">
      <alignment horizontal="center" vertical="center" textRotation="0" wrapText="false" indent="0" shrinkToFit="false"/>
      <protection locked="true" hidden="false"/>
    </xf>
    <xf numFmtId="164" fontId="19" fillId="4" borderId="32" xfId="0" applyFont="true" applyBorder="true" applyAlignment="true" applyProtection="false">
      <alignment horizontal="center" vertical="center" textRotation="0" wrapText="false" indent="0" shrinkToFit="false"/>
      <protection locked="true" hidden="false"/>
    </xf>
    <xf numFmtId="164" fontId="19" fillId="4" borderId="20" xfId="0" applyFont="true" applyBorder="true" applyAlignment="true" applyProtection="false">
      <alignment horizontal="general" vertical="center" textRotation="0" wrapText="false" indent="0" shrinkToFit="false"/>
      <protection locked="true" hidden="false"/>
    </xf>
    <xf numFmtId="164" fontId="19" fillId="4" borderId="20" xfId="0" applyFont="true" applyBorder="true" applyAlignment="true" applyProtection="false">
      <alignment horizontal="general" vertical="center" textRotation="0" wrapText="true" indent="0" shrinkToFit="false"/>
      <protection locked="true" hidden="false"/>
    </xf>
    <xf numFmtId="165" fontId="19" fillId="4" borderId="20" xfId="0" applyFont="true" applyBorder="true" applyAlignment="false" applyProtection="false">
      <alignment horizontal="general" vertical="center" textRotation="0" wrapText="false" indent="0" shrinkToFit="false"/>
      <protection locked="true" hidden="false"/>
    </xf>
    <xf numFmtId="166" fontId="19" fillId="4" borderId="33" xfId="0" applyFont="true" applyBorder="tru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false" applyAlignment="true" applyProtection="false">
      <alignment horizontal="general" vertical="center" textRotation="0" wrapText="false" indent="0" shrinkToFit="false"/>
      <protection locked="true" hidden="false"/>
    </xf>
    <xf numFmtId="164" fontId="39" fillId="0" borderId="0" xfId="0" applyFont="true" applyBorder="true" applyAlignment="true" applyProtection="false">
      <alignment horizontal="general" vertical="center" textRotation="0" wrapText="false" indent="0" shrinkToFit="false"/>
      <protection locked="true" hidden="false"/>
    </xf>
    <xf numFmtId="164" fontId="39" fillId="0" borderId="0" xfId="0" applyFont="true" applyBorder="true" applyAlignment="false" applyProtection="false">
      <alignment horizontal="general" vertical="center" textRotation="0" wrapText="false" indent="0" shrinkToFit="false"/>
      <protection locked="true" hidden="false"/>
    </xf>
    <xf numFmtId="167" fontId="40" fillId="0" borderId="0" xfId="0" applyFont="true" applyBorder="true" applyAlignment="true" applyProtection="false">
      <alignment horizontal="general" vertical="center" textRotation="0" wrapText="false" indent="0" shrinkToFit="false"/>
      <protection locked="true" hidden="false"/>
    </xf>
    <xf numFmtId="164" fontId="40" fillId="0" borderId="4" xfId="0" applyFont="true" applyBorder="true" applyAlignment="true" applyProtection="false">
      <alignment horizontal="center" vertical="center" textRotation="0" wrapText="false" indent="0" shrinkToFit="false"/>
      <protection locked="true" hidden="false"/>
    </xf>
    <xf numFmtId="164" fontId="40" fillId="0" borderId="5" xfId="0" applyFont="true" applyBorder="true" applyAlignment="true" applyProtection="false">
      <alignment horizontal="general" vertical="center" textRotation="0" wrapText="false" indent="0" shrinkToFit="false"/>
      <protection locked="true" hidden="false"/>
    </xf>
    <xf numFmtId="164" fontId="40" fillId="0" borderId="0" xfId="0" applyFont="true" applyBorder="true" applyAlignment="true" applyProtection="false">
      <alignment horizontal="general" vertical="center" textRotation="0" wrapText="false" indent="0" shrinkToFit="false"/>
      <protection locked="true" hidden="false"/>
    </xf>
    <xf numFmtId="164" fontId="39" fillId="0" borderId="0" xfId="0" applyFont="true" applyBorder="true" applyAlignment="true" applyProtection="false">
      <alignment horizontal="center" vertical="center" textRotation="0" wrapText="false" indent="0" shrinkToFit="false"/>
      <protection locked="true" hidden="false"/>
    </xf>
    <xf numFmtId="164" fontId="40" fillId="0" borderId="0" xfId="0" applyFont="true" applyBorder="true" applyAlignment="true" applyProtection="false">
      <alignment horizontal="center" vertical="center" textRotation="0" wrapText="false" indent="0" shrinkToFit="false"/>
      <protection locked="true" hidden="false"/>
    </xf>
    <xf numFmtId="164" fontId="40" fillId="0" borderId="0" xfId="0" applyFont="true" applyBorder="true" applyAlignment="true" applyProtection="false">
      <alignment horizontal="left" vertical="center" textRotation="0" wrapText="false" indent="0" shrinkToFit="false"/>
      <protection locked="true" hidden="false"/>
    </xf>
    <xf numFmtId="164" fontId="40" fillId="0" borderId="4" xfId="0" applyFont="true" applyBorder="true" applyAlignment="true" applyProtection="false">
      <alignment horizontal="general" vertical="center" textRotation="0" wrapText="false" indent="0" shrinkToFit="false"/>
      <protection locked="true" hidden="false"/>
    </xf>
    <xf numFmtId="167" fontId="40" fillId="0" borderId="5" xfId="0" applyFont="true" applyBorder="true" applyAlignment="true" applyProtection="false">
      <alignment horizontal="general" vertical="center" textRotation="0" wrapText="false" indent="0" shrinkToFit="false"/>
      <protection locked="true" hidden="false"/>
    </xf>
    <xf numFmtId="164" fontId="39" fillId="0" borderId="2" xfId="0" applyFont="true" applyBorder="true" applyAlignment="false" applyProtection="false">
      <alignment horizontal="general" vertical="center" textRotation="0" wrapText="false" indent="0" shrinkToFit="false"/>
      <protection locked="true" hidden="false"/>
    </xf>
    <xf numFmtId="164" fontId="39" fillId="0" borderId="0" xfId="0" applyFont="true" applyBorder="false" applyAlignment="true" applyProtection="false">
      <alignment horizontal="right" vertical="center" textRotation="0" wrapText="false" indent="0" shrinkToFit="false"/>
      <protection locked="true" hidden="false"/>
    </xf>
    <xf numFmtId="164" fontId="39" fillId="5" borderId="6" xfId="0" applyFont="true" applyBorder="true" applyAlignment="true" applyProtection="false">
      <alignment horizontal="center" vertical="center" textRotation="255" wrapText="true" indent="0" shrinkToFit="false"/>
      <protection locked="true" hidden="false"/>
    </xf>
    <xf numFmtId="164" fontId="40" fillId="5" borderId="6" xfId="0" applyFont="true" applyBorder="true" applyAlignment="true" applyProtection="false">
      <alignment horizontal="center" vertical="center" textRotation="0" wrapText="true" indent="0" shrinkToFit="true"/>
      <protection locked="true" hidden="false"/>
    </xf>
    <xf numFmtId="164" fontId="39" fillId="0" borderId="34" xfId="0" applyFont="true" applyBorder="true" applyAlignment="false" applyProtection="false">
      <alignment horizontal="general" vertical="center" textRotation="0" wrapText="false" indent="0" shrinkToFit="false"/>
      <protection locked="true" hidden="false"/>
    </xf>
    <xf numFmtId="164" fontId="40" fillId="5" borderId="35" xfId="0" applyFont="true" applyBorder="true" applyAlignment="true" applyProtection="false">
      <alignment horizontal="general" vertical="center" textRotation="0" wrapText="true" indent="0" shrinkToFit="true"/>
      <protection locked="true" hidden="false"/>
    </xf>
    <xf numFmtId="164" fontId="40" fillId="5" borderId="6" xfId="0" applyFont="true" applyBorder="true" applyAlignment="true" applyProtection="false">
      <alignment horizontal="center" vertical="center" textRotation="0" wrapText="false" indent="0" shrinkToFit="true"/>
      <protection locked="true" hidden="false"/>
    </xf>
    <xf numFmtId="164" fontId="40" fillId="5" borderId="34" xfId="0" applyFont="true" applyBorder="true" applyAlignment="true" applyProtection="false">
      <alignment horizontal="center" vertical="center" textRotation="0" wrapText="false" indent="0" shrinkToFit="true"/>
      <protection locked="true" hidden="false"/>
    </xf>
    <xf numFmtId="164" fontId="40" fillId="5" borderId="6" xfId="0" applyFont="true" applyBorder="true" applyAlignment="true" applyProtection="false">
      <alignment horizontal="center" vertical="center" textRotation="0" wrapText="true" indent="0" shrinkToFit="false"/>
      <protection locked="true" hidden="false"/>
    </xf>
    <xf numFmtId="164" fontId="40" fillId="5" borderId="36" xfId="0" applyFont="true" applyBorder="true" applyAlignment="true" applyProtection="false">
      <alignment horizontal="center" vertical="center" textRotation="0" wrapText="true" indent="0" shrinkToFit="false"/>
      <protection locked="true" hidden="false"/>
    </xf>
    <xf numFmtId="164" fontId="40" fillId="6" borderId="37" xfId="0" applyFont="true" applyBorder="true" applyAlignment="false" applyProtection="false">
      <alignment horizontal="general" vertical="center" textRotation="0" wrapText="false" indent="0" shrinkToFit="false"/>
      <protection locked="true" hidden="false"/>
    </xf>
    <xf numFmtId="164" fontId="40" fillId="6" borderId="38" xfId="0" applyFont="true" applyBorder="true" applyAlignment="false" applyProtection="false">
      <alignment horizontal="general" vertical="center" textRotation="0" wrapText="false" indent="0" shrinkToFit="false"/>
      <protection locked="true" hidden="false"/>
    </xf>
    <xf numFmtId="164" fontId="40" fillId="6" borderId="39" xfId="0" applyFont="true" applyBorder="true" applyAlignment="false" applyProtection="false">
      <alignment horizontal="general" vertical="center" textRotation="0" wrapText="false" indent="0" shrinkToFit="false"/>
      <protection locked="true" hidden="false"/>
    </xf>
    <xf numFmtId="164" fontId="40" fillId="5" borderId="15" xfId="0" applyFont="true" applyBorder="true" applyAlignment="true" applyProtection="false">
      <alignment horizontal="center" vertical="center" textRotation="0" wrapText="false" indent="0" shrinkToFit="false"/>
      <protection locked="true" hidden="false"/>
    </xf>
    <xf numFmtId="164" fontId="40" fillId="5" borderId="40" xfId="0" applyFont="true" applyBorder="true" applyAlignment="true" applyProtection="false">
      <alignment horizontal="center" vertical="center" textRotation="0" wrapText="true" indent="0" shrinkToFit="false"/>
      <protection locked="true" hidden="false"/>
    </xf>
    <xf numFmtId="164" fontId="40" fillId="5" borderId="8" xfId="0" applyFont="true" applyBorder="true" applyAlignment="true" applyProtection="false">
      <alignment horizontal="general" vertical="center" textRotation="0" wrapText="true" indent="0" shrinkToFit="false"/>
      <protection locked="true" hidden="false"/>
    </xf>
    <xf numFmtId="164" fontId="40" fillId="5" borderId="3" xfId="0" applyFont="true" applyBorder="true" applyAlignment="true" applyProtection="false">
      <alignment horizontal="general" vertical="center" textRotation="0" wrapText="false" indent="0" shrinkToFit="false"/>
      <protection locked="true" hidden="false"/>
    </xf>
    <xf numFmtId="164" fontId="40" fillId="5" borderId="41" xfId="0" applyFont="true" applyBorder="true" applyAlignment="true" applyProtection="false">
      <alignment horizontal="general" vertical="center" textRotation="0" wrapText="true" indent="0" shrinkToFit="true"/>
      <protection locked="true" hidden="false"/>
    </xf>
    <xf numFmtId="164" fontId="40" fillId="5" borderId="42" xfId="0" applyFont="true" applyBorder="true" applyAlignment="true" applyProtection="false">
      <alignment horizontal="general" vertical="center" textRotation="0" wrapText="true" indent="0" shrinkToFit="true"/>
      <protection locked="true" hidden="false"/>
    </xf>
    <xf numFmtId="164" fontId="40" fillId="5" borderId="43" xfId="0" applyFont="true" applyBorder="true" applyAlignment="true" applyProtection="false">
      <alignment horizontal="center" vertical="center" textRotation="0" wrapText="true" indent="0" shrinkToFit="false"/>
      <protection locked="true" hidden="false"/>
    </xf>
    <xf numFmtId="164" fontId="40" fillId="5" borderId="15" xfId="0" applyFont="true" applyBorder="true" applyAlignment="true" applyProtection="false">
      <alignment horizontal="center" vertical="center" textRotation="255" wrapText="false" indent="0" shrinkToFit="false"/>
      <protection locked="true" hidden="false"/>
    </xf>
    <xf numFmtId="164" fontId="40" fillId="5" borderId="15" xfId="0" applyFont="true" applyBorder="true" applyAlignment="true" applyProtection="false">
      <alignment horizontal="center" vertical="center" textRotation="0" wrapText="true" indent="0" shrinkToFit="true"/>
      <protection locked="true" hidden="false"/>
    </xf>
    <xf numFmtId="164" fontId="39" fillId="5" borderId="8" xfId="0" applyFont="true" applyBorder="true" applyAlignment="true" applyProtection="false">
      <alignment horizontal="center" vertical="center" textRotation="255" wrapText="true" indent="0" shrinkToFit="false"/>
      <protection locked="true" hidden="false"/>
    </xf>
    <xf numFmtId="164" fontId="40" fillId="5" borderId="41" xfId="0" applyFont="true" applyBorder="true" applyAlignment="true" applyProtection="false">
      <alignment horizontal="center" vertical="center" textRotation="0" wrapText="true" indent="0" shrinkToFit="true"/>
      <protection locked="true" hidden="false"/>
    </xf>
    <xf numFmtId="164" fontId="40" fillId="5" borderId="2" xfId="0" applyFont="true" applyBorder="true" applyAlignment="true" applyProtection="false">
      <alignment horizontal="center" vertical="center" textRotation="0" wrapText="true" indent="0" shrinkToFit="true"/>
      <protection locked="true" hidden="false"/>
    </xf>
    <xf numFmtId="164" fontId="40" fillId="5" borderId="42" xfId="0" applyFont="true" applyBorder="true" applyAlignment="true" applyProtection="false">
      <alignment horizontal="center" vertical="center" textRotation="0" wrapText="true" indent="0" shrinkToFit="true"/>
      <protection locked="true" hidden="false"/>
    </xf>
    <xf numFmtId="164" fontId="40" fillId="5" borderId="8" xfId="0" applyFont="true" applyBorder="true" applyAlignment="true" applyProtection="false">
      <alignment horizontal="center" vertical="center" textRotation="0" wrapText="true" indent="0" shrinkToFit="true"/>
      <protection locked="true" hidden="false"/>
    </xf>
    <xf numFmtId="164" fontId="40" fillId="5" borderId="8" xfId="0" applyFont="true" applyBorder="true" applyAlignment="true" applyProtection="false">
      <alignment horizontal="center" vertical="center" textRotation="0" wrapText="false" indent="0" shrinkToFit="true"/>
      <protection locked="true" hidden="false"/>
    </xf>
    <xf numFmtId="164" fontId="40" fillId="5" borderId="41" xfId="0" applyFont="true" applyBorder="true" applyAlignment="true" applyProtection="false">
      <alignment horizontal="center" vertical="center" textRotation="0" wrapText="false" indent="0" shrinkToFit="true"/>
      <protection locked="true" hidden="false"/>
    </xf>
    <xf numFmtId="164" fontId="40" fillId="5" borderId="8" xfId="0" applyFont="true" applyBorder="true" applyAlignment="true" applyProtection="false">
      <alignment horizontal="center" vertical="center" textRotation="0" wrapText="true" indent="0" shrinkToFit="false"/>
      <protection locked="true" hidden="false"/>
    </xf>
    <xf numFmtId="164" fontId="40" fillId="5" borderId="44" xfId="0" applyFont="true" applyBorder="true" applyAlignment="true" applyProtection="false">
      <alignment horizontal="center" vertical="center" textRotation="0" wrapText="true" indent="0" shrinkToFit="false"/>
      <protection locked="true" hidden="false"/>
    </xf>
    <xf numFmtId="164" fontId="40" fillId="5" borderId="45" xfId="0" applyFont="true" applyBorder="true" applyAlignment="true" applyProtection="false">
      <alignment horizontal="center" vertical="center" textRotation="0" wrapText="true" indent="0" shrinkToFit="false"/>
      <protection locked="true" hidden="false"/>
    </xf>
    <xf numFmtId="164" fontId="40" fillId="5" borderId="42" xfId="0" applyFont="true" applyBorder="true" applyAlignment="true" applyProtection="false">
      <alignment horizontal="center" vertical="center" textRotation="0" wrapText="true" indent="0" shrinkToFit="false"/>
      <protection locked="true" hidden="false"/>
    </xf>
    <xf numFmtId="164" fontId="40" fillId="5" borderId="8" xfId="0" applyFont="true" applyBorder="true" applyAlignment="true" applyProtection="false">
      <alignment horizontal="center" vertical="center" textRotation="255" wrapText="false" indent="0" shrinkToFit="false"/>
      <protection locked="true" hidden="false"/>
    </xf>
    <xf numFmtId="164" fontId="40" fillId="5" borderId="41" xfId="0" applyFont="true" applyBorder="true" applyAlignment="true" applyProtection="false">
      <alignment horizontal="center" vertical="center" textRotation="0" wrapText="false" indent="0" shrinkToFit="false"/>
      <protection locked="true" hidden="false"/>
    </xf>
    <xf numFmtId="164" fontId="40" fillId="5" borderId="2" xfId="0" applyFont="true" applyBorder="true" applyAlignment="true" applyProtection="false">
      <alignment horizontal="center" vertical="center" textRotation="0" wrapText="false" indent="0" shrinkToFit="false"/>
      <protection locked="true" hidden="false"/>
    </xf>
    <xf numFmtId="164" fontId="40" fillId="0" borderId="3" xfId="0" applyFont="true" applyBorder="true" applyAlignment="true" applyProtection="false">
      <alignment horizontal="general" vertical="center" textRotation="0" wrapText="true" indent="0" shrinkToFit="false"/>
      <protection locked="true" hidden="false"/>
    </xf>
    <xf numFmtId="164" fontId="40" fillId="0" borderId="46" xfId="0" applyFont="true" applyBorder="true" applyAlignment="true" applyProtection="false">
      <alignment horizontal="center" vertical="center" textRotation="0" wrapText="false" indent="0" shrinkToFit="false"/>
      <protection locked="true" hidden="false"/>
    </xf>
    <xf numFmtId="164" fontId="40" fillId="0" borderId="11" xfId="0" applyFont="true" applyBorder="true" applyAlignment="true" applyProtection="false">
      <alignment horizontal="center" vertical="center" textRotation="0" wrapText="false" indent="0" shrinkToFit="false"/>
      <protection locked="true" hidden="false"/>
    </xf>
    <xf numFmtId="164" fontId="40" fillId="0" borderId="11" xfId="0" applyFont="true" applyBorder="true" applyAlignment="true" applyProtection="true">
      <alignment horizontal="center" vertical="center" textRotation="0" wrapText="false" indent="0" shrinkToFit="false"/>
      <protection locked="false" hidden="false"/>
    </xf>
    <xf numFmtId="164" fontId="40" fillId="0" borderId="28" xfId="0" applyFont="true" applyBorder="true" applyAlignment="true" applyProtection="true">
      <alignment horizontal="center" vertical="center" textRotation="0" wrapText="false" indent="0" shrinkToFit="false"/>
      <protection locked="false" hidden="false"/>
    </xf>
    <xf numFmtId="164" fontId="40" fillId="0" borderId="3" xfId="0" applyFont="true" applyBorder="true" applyAlignment="true" applyProtection="true">
      <alignment horizontal="general" vertical="center" textRotation="0" wrapText="true" indent="0" shrinkToFit="false"/>
      <protection locked="false" hidden="false"/>
    </xf>
    <xf numFmtId="164" fontId="40" fillId="0" borderId="3" xfId="0" applyFont="true" applyBorder="true" applyAlignment="true" applyProtection="true">
      <alignment horizontal="general" vertical="center" textRotation="0" wrapText="true" indent="0" shrinkToFit="false"/>
      <protection locked="true" hidden="false"/>
    </xf>
    <xf numFmtId="164" fontId="39" fillId="0" borderId="4" xfId="0" applyFont="true" applyBorder="true" applyAlignment="true" applyProtection="true">
      <alignment horizontal="general" vertical="center" textRotation="0" wrapText="true" indent="0" shrinkToFit="false"/>
      <protection locked="true" hidden="false"/>
    </xf>
    <xf numFmtId="168" fontId="40" fillId="0" borderId="3" xfId="25" applyFont="true" applyBorder="true" applyAlignment="true" applyProtection="true">
      <alignment horizontal="general" vertical="center" textRotation="0" wrapText="false" indent="0" shrinkToFit="true"/>
      <protection locked="true" hidden="false"/>
    </xf>
    <xf numFmtId="169" fontId="40" fillId="0" borderId="29" xfId="25" applyFont="true" applyBorder="true" applyAlignment="true" applyProtection="true">
      <alignment horizontal="general" vertical="center" textRotation="0" wrapText="false" indent="0" shrinkToFit="true"/>
      <protection locked="true" hidden="false"/>
    </xf>
    <xf numFmtId="164" fontId="39" fillId="6" borderId="47" xfId="0" applyFont="true" applyBorder="true" applyAlignment="true" applyProtection="true">
      <alignment horizontal="center" vertical="center" textRotation="0" wrapText="false" indent="0" shrinkToFit="false"/>
      <protection locked="false" hidden="false"/>
    </xf>
    <xf numFmtId="164" fontId="41" fillId="6" borderId="48" xfId="0" applyFont="true" applyBorder="true" applyAlignment="true" applyProtection="true">
      <alignment horizontal="center" vertical="center" textRotation="0" wrapText="false" indent="0" shrinkToFit="false"/>
      <protection locked="false" hidden="false"/>
    </xf>
    <xf numFmtId="171" fontId="40" fillId="0" borderId="3" xfId="19" applyFont="true" applyBorder="true" applyAlignment="true" applyProtection="true">
      <alignment horizontal="general" vertical="center" textRotation="0" wrapText="false" indent="0" shrinkToFit="true"/>
      <protection locked="true" hidden="false"/>
    </xf>
    <xf numFmtId="164" fontId="42" fillId="0" borderId="4" xfId="0" applyFont="true" applyBorder="true" applyAlignment="true" applyProtection="false">
      <alignment horizontal="general" vertical="center" textRotation="0" wrapText="false" indent="0" shrinkToFit="false"/>
      <protection locked="true" hidden="false"/>
    </xf>
    <xf numFmtId="164" fontId="40" fillId="6" borderId="49" xfId="0" applyFont="true" applyBorder="true" applyAlignment="true" applyProtection="true">
      <alignment horizontal="center" vertical="center" textRotation="0" wrapText="false" indent="0" shrinkToFit="false"/>
      <protection locked="false" hidden="false"/>
    </xf>
    <xf numFmtId="164" fontId="42" fillId="0" borderId="49" xfId="0" applyFont="true" applyBorder="true" applyAlignment="true" applyProtection="false">
      <alignment horizontal="general" vertical="center" textRotation="0" wrapText="false" indent="0" shrinkToFit="false"/>
      <protection locked="true" hidden="false"/>
    </xf>
    <xf numFmtId="164" fontId="42" fillId="0" borderId="49" xfId="0" applyFont="true" applyBorder="true" applyAlignment="true" applyProtection="true">
      <alignment horizontal="general" vertical="center" textRotation="0" wrapText="false" indent="0" shrinkToFit="false"/>
      <protection locked="false" hidden="false"/>
    </xf>
    <xf numFmtId="164" fontId="39" fillId="0" borderId="49" xfId="0" applyFont="true" applyBorder="true" applyAlignment="false" applyProtection="false">
      <alignment horizontal="general" vertical="center" textRotation="0" wrapText="false" indent="0" shrinkToFit="false"/>
      <protection locked="true" hidden="false"/>
    </xf>
    <xf numFmtId="164" fontId="39" fillId="0" borderId="49" xfId="0" applyFont="true" applyBorder="true" applyAlignment="true" applyProtection="false">
      <alignment horizontal="center" vertical="center" textRotation="0" wrapText="false" indent="0" shrinkToFit="false"/>
      <protection locked="true" hidden="false"/>
    </xf>
    <xf numFmtId="167" fontId="40" fillId="0" borderId="29" xfId="0" applyFont="true" applyBorder="true" applyAlignment="false" applyProtection="false">
      <alignment horizontal="general" vertical="center" textRotation="0" wrapText="false" indent="0" shrinkToFit="false"/>
      <protection locked="true" hidden="false"/>
    </xf>
    <xf numFmtId="164" fontId="42" fillId="0" borderId="48" xfId="0" applyFont="true" applyBorder="true" applyAlignment="true" applyProtection="false">
      <alignment horizontal="general" vertical="center" textRotation="0" wrapText="false" indent="0" shrinkToFit="false"/>
      <protection locked="true" hidden="false"/>
    </xf>
    <xf numFmtId="164" fontId="40" fillId="0" borderId="4" xfId="0" applyFont="true" applyBorder="true" applyAlignment="true" applyProtection="false">
      <alignment horizontal="left" vertical="center" textRotation="0" wrapText="false" indent="0" shrinkToFit="false"/>
      <protection locked="true" hidden="false"/>
    </xf>
    <xf numFmtId="164" fontId="40" fillId="0" borderId="49" xfId="0" applyFont="true" applyBorder="true" applyAlignment="true" applyProtection="false">
      <alignment horizontal="center" vertical="center" textRotation="0" wrapText="false" indent="0" shrinkToFit="false"/>
      <protection locked="true" hidden="false"/>
    </xf>
    <xf numFmtId="164" fontId="40" fillId="0" borderId="49" xfId="0" applyFont="true" applyBorder="true" applyAlignment="true" applyProtection="false">
      <alignment horizontal="left" vertical="center" textRotation="0" wrapText="false" indent="0" shrinkToFit="false"/>
      <protection locked="true" hidden="false"/>
    </xf>
    <xf numFmtId="167" fontId="40" fillId="0" borderId="5" xfId="25" applyFont="true" applyBorder="true" applyAlignment="true" applyProtection="true">
      <alignment horizontal="general" vertical="center" textRotation="0" wrapText="false" indent="0" shrinkToFit="false"/>
      <protection locked="true" hidden="false"/>
    </xf>
    <xf numFmtId="164" fontId="40" fillId="5" borderId="3" xfId="0" applyFont="true" applyBorder="true" applyAlignment="true" applyProtection="false">
      <alignment horizontal="center" vertical="center" textRotation="0" wrapText="false" indent="0" shrinkToFit="false"/>
      <protection locked="true" hidden="false"/>
    </xf>
    <xf numFmtId="164" fontId="40" fillId="5" borderId="34" xfId="0" applyFont="true" applyBorder="true" applyAlignment="true" applyProtection="false">
      <alignment horizontal="center" vertical="center" textRotation="0" wrapText="true" indent="0" shrinkToFit="false"/>
      <protection locked="true" hidden="false"/>
    </xf>
    <xf numFmtId="164" fontId="40" fillId="7" borderId="37" xfId="0" applyFont="true" applyBorder="true" applyAlignment="false" applyProtection="false">
      <alignment horizontal="general" vertical="center" textRotation="0" wrapText="false" indent="0" shrinkToFit="false"/>
      <protection locked="true" hidden="false"/>
    </xf>
    <xf numFmtId="164" fontId="39" fillId="7" borderId="50" xfId="0" applyFont="true" applyBorder="true" applyAlignment="false" applyProtection="false">
      <alignment horizontal="general" vertical="center" textRotation="0" wrapText="false" indent="0" shrinkToFit="false"/>
      <protection locked="true" hidden="false"/>
    </xf>
    <xf numFmtId="164" fontId="39" fillId="7" borderId="38" xfId="0" applyFont="true" applyBorder="true" applyAlignment="false" applyProtection="false">
      <alignment horizontal="general" vertical="center" textRotation="0" wrapText="false" indent="0" shrinkToFit="false"/>
      <protection locked="true" hidden="false"/>
    </xf>
    <xf numFmtId="164" fontId="39" fillId="7" borderId="39" xfId="0" applyFont="true" applyBorder="true" applyAlignment="false" applyProtection="false">
      <alignment horizontal="general" vertical="center" textRotation="0" wrapText="false" indent="0" shrinkToFit="false"/>
      <protection locked="true" hidden="false"/>
    </xf>
    <xf numFmtId="164" fontId="39" fillId="5" borderId="40" xfId="0" applyFont="true" applyBorder="true" applyAlignment="true" applyProtection="false">
      <alignment horizontal="center" vertical="center" textRotation="0" wrapText="true" indent="0" shrinkToFit="false"/>
      <protection locked="true" hidden="false"/>
    </xf>
    <xf numFmtId="164" fontId="40" fillId="5" borderId="3" xfId="0" applyFont="true" applyBorder="true" applyAlignment="true" applyProtection="false">
      <alignment horizontal="general" vertical="center" textRotation="0" wrapText="true" indent="0" shrinkToFit="false"/>
      <protection locked="true" hidden="false"/>
    </xf>
    <xf numFmtId="164" fontId="40" fillId="5" borderId="4" xfId="0" applyFont="true" applyBorder="true" applyAlignment="true" applyProtection="true">
      <alignment horizontal="left" vertical="top" textRotation="255" wrapText="false" indent="0" shrinkToFit="false"/>
      <protection locked="false" hidden="false"/>
    </xf>
    <xf numFmtId="164" fontId="40" fillId="5" borderId="34" xfId="0" applyFont="true" applyBorder="true" applyAlignment="true" applyProtection="false">
      <alignment horizontal="general" vertical="center" textRotation="0" wrapText="false" indent="0" shrinkToFit="false"/>
      <protection locked="true" hidden="false"/>
    </xf>
    <xf numFmtId="164" fontId="40" fillId="5" borderId="29" xfId="0" applyFont="true" applyBorder="true" applyAlignment="true" applyProtection="false">
      <alignment horizontal="general" vertical="center" textRotation="0" wrapText="true" indent="0" shrinkToFit="false"/>
      <protection locked="true" hidden="false"/>
    </xf>
    <xf numFmtId="164" fontId="40" fillId="5" borderId="6" xfId="0" applyFont="true" applyBorder="true" applyAlignment="true" applyProtection="false">
      <alignment horizontal="center" vertical="center" textRotation="0" wrapText="false" indent="0" shrinkToFit="false"/>
      <protection locked="true" hidden="false"/>
    </xf>
    <xf numFmtId="164" fontId="40" fillId="5" borderId="51" xfId="0" applyFont="true" applyBorder="true" applyAlignment="true" applyProtection="false">
      <alignment horizontal="center" vertical="center" textRotation="0" wrapText="true" indent="0" shrinkToFit="false"/>
      <protection locked="true" hidden="false"/>
    </xf>
    <xf numFmtId="164" fontId="40" fillId="5" borderId="41" xfId="0" applyFont="true" applyBorder="true" applyAlignment="true" applyProtection="false">
      <alignment horizontal="center" vertical="center" textRotation="0" wrapText="true" indent="0" shrinkToFit="false"/>
      <protection locked="true" hidden="false"/>
    </xf>
    <xf numFmtId="164" fontId="43" fillId="5" borderId="8" xfId="0" applyFont="true" applyBorder="true" applyAlignment="true" applyProtection="true">
      <alignment horizontal="center" vertical="top" textRotation="255" wrapText="true" indent="0" shrinkToFit="false"/>
      <protection locked="false" hidden="false"/>
    </xf>
    <xf numFmtId="164" fontId="40" fillId="0" borderId="46" xfId="0" applyFont="true" applyBorder="true" applyAlignment="true" applyProtection="true">
      <alignment horizontal="center" vertical="center" textRotation="0" wrapText="false" indent="0" shrinkToFit="false"/>
      <protection locked="true" hidden="false"/>
    </xf>
    <xf numFmtId="164" fontId="40" fillId="0" borderId="11" xfId="0" applyFont="true" applyBorder="true" applyAlignment="true" applyProtection="true">
      <alignment horizontal="center" vertical="center" textRotation="0" wrapText="false" indent="0" shrinkToFit="false"/>
      <protection locked="true" hidden="false"/>
    </xf>
    <xf numFmtId="164" fontId="40" fillId="0" borderId="28" xfId="0" applyFont="true" applyBorder="true" applyAlignment="true" applyProtection="true">
      <alignment horizontal="center" vertical="center" textRotation="0" wrapText="false" indent="0" shrinkToFit="false"/>
      <protection locked="true" hidden="false"/>
    </xf>
    <xf numFmtId="169" fontId="40" fillId="0" borderId="4" xfId="25" applyFont="true" applyBorder="true" applyAlignment="true" applyProtection="true">
      <alignment horizontal="general" vertical="center" textRotation="0" wrapText="false" indent="0" shrinkToFit="true"/>
      <protection locked="true" hidden="false"/>
    </xf>
    <xf numFmtId="164" fontId="40" fillId="7" borderId="47" xfId="0" applyFont="true" applyBorder="true" applyAlignment="true" applyProtection="true">
      <alignment horizontal="center" vertical="center" textRotation="0" wrapText="false" indent="0" shrinkToFit="false"/>
      <protection locked="false" hidden="false"/>
    </xf>
    <xf numFmtId="164" fontId="41" fillId="7" borderId="48" xfId="0" applyFont="true" applyBorder="true" applyAlignment="true" applyProtection="true">
      <alignment horizontal="center" vertical="center" textRotation="0" wrapText="false" indent="0" shrinkToFit="false"/>
      <protection locked="false" hidden="false"/>
    </xf>
    <xf numFmtId="172" fontId="40" fillId="0" borderId="3" xfId="19" applyFont="true" applyBorder="true" applyAlignment="true" applyProtection="true">
      <alignment horizontal="general" vertical="center" textRotation="0" wrapText="false" indent="0" shrinkToFit="true"/>
      <protection locked="true" hidden="false"/>
    </xf>
    <xf numFmtId="164" fontId="40" fillId="7" borderId="3" xfId="0" applyFont="true" applyBorder="true" applyAlignment="true" applyProtection="true">
      <alignment horizontal="general" vertical="center" textRotation="0" wrapText="true" indent="0" shrinkToFit="false"/>
      <protection locked="false" hidden="false"/>
    </xf>
    <xf numFmtId="164" fontId="40" fillId="7" borderId="49" xfId="0" applyFont="true" applyBorder="true" applyAlignment="true" applyProtection="true">
      <alignment horizontal="center" vertical="center" textRotation="0" wrapText="false" indent="0" shrinkToFit="false"/>
      <protection locked="false" hidden="false"/>
    </xf>
    <xf numFmtId="164" fontId="39" fillId="0" borderId="49" xfId="0" applyFont="true" applyBorder="true" applyAlignment="true" applyProtection="false">
      <alignment horizontal="general" vertical="center" textRotation="0" wrapText="false" indent="0" shrinkToFit="false"/>
      <protection locked="true" hidden="false"/>
    </xf>
    <xf numFmtId="164" fontId="44" fillId="8" borderId="5" xfId="0" applyFont="true" applyBorder="true" applyAlignment="true" applyProtection="false">
      <alignment horizontal="center" vertical="center" textRotation="0" wrapText="false" indent="0" shrinkToFit="false"/>
      <protection locked="true" hidden="false"/>
    </xf>
    <xf numFmtId="164" fontId="44" fillId="9" borderId="13" xfId="0" applyFont="true" applyBorder="true" applyAlignment="false" applyProtection="false">
      <alignment horizontal="general" vertical="center" textRotation="0" wrapText="false" indent="0" shrinkToFit="false"/>
      <protection locked="true" hidden="false"/>
    </xf>
    <xf numFmtId="164" fontId="44" fillId="9" borderId="14" xfId="0" applyFont="true" applyBorder="true" applyAlignment="false" applyProtection="false">
      <alignment horizontal="general" vertical="center" textRotation="0" wrapText="false" indent="0" shrinkToFit="false"/>
      <protection locked="true" hidden="false"/>
    </xf>
    <xf numFmtId="164" fontId="44" fillId="9" borderId="52" xfId="0" applyFont="true" applyBorder="true" applyAlignment="false" applyProtection="false">
      <alignment horizontal="general" vertical="center" textRotation="0" wrapText="false" indent="0" shrinkToFit="false"/>
      <protection locked="true" hidden="false"/>
    </xf>
    <xf numFmtId="164" fontId="41" fillId="7" borderId="19" xfId="0" applyFont="true" applyBorder="true" applyAlignment="true" applyProtection="true">
      <alignment horizontal="center" vertical="center" textRotation="0" wrapText="false" indent="0" shrinkToFit="false"/>
      <protection locked="false" hidden="false"/>
    </xf>
    <xf numFmtId="164" fontId="40" fillId="7" borderId="20" xfId="0" applyFont="true" applyBorder="true" applyAlignment="true" applyProtection="true">
      <alignment horizontal="general" vertical="center" textRotation="0" wrapText="true" indent="0" shrinkToFit="false"/>
      <protection locked="false" hidden="false"/>
    </xf>
    <xf numFmtId="164" fontId="42" fillId="0" borderId="33" xfId="0" applyFont="true" applyBorder="true" applyAlignment="true" applyProtection="false">
      <alignment horizontal="general" vertical="center" textRotation="0" wrapText="false" indent="0" shrinkToFit="false"/>
      <protection locked="true" hidden="false"/>
    </xf>
    <xf numFmtId="164" fontId="40" fillId="7" borderId="53" xfId="0" applyFont="true" applyBorder="true" applyAlignment="true" applyProtection="true">
      <alignment horizontal="center" vertical="center" textRotation="0" wrapText="false" indent="0" shrinkToFit="false"/>
      <protection locked="false" hidden="false"/>
    </xf>
    <xf numFmtId="164" fontId="42" fillId="0" borderId="53" xfId="0" applyFont="true" applyBorder="true" applyAlignment="true" applyProtection="false">
      <alignment horizontal="general" vertical="center" textRotation="0" wrapText="false" indent="0" shrinkToFit="false"/>
      <protection locked="true" hidden="false"/>
    </xf>
    <xf numFmtId="164" fontId="42" fillId="0" borderId="53" xfId="0" applyFont="true" applyBorder="true" applyAlignment="true" applyProtection="true">
      <alignment horizontal="general" vertical="center" textRotation="0" wrapText="false" indent="0" shrinkToFit="false"/>
      <protection locked="false" hidden="false"/>
    </xf>
    <xf numFmtId="164" fontId="39" fillId="0" borderId="53" xfId="0" applyFont="true" applyBorder="true" applyAlignment="false" applyProtection="false">
      <alignment horizontal="general" vertical="center" textRotation="0" wrapText="false" indent="0" shrinkToFit="false"/>
      <protection locked="true" hidden="false"/>
    </xf>
    <xf numFmtId="164" fontId="39" fillId="0" borderId="53" xfId="0" applyFont="true" applyBorder="true" applyAlignment="true" applyProtection="false">
      <alignment horizontal="center" vertical="center" textRotation="0" wrapText="false" indent="0" shrinkToFit="false"/>
      <protection locked="true" hidden="false"/>
    </xf>
    <xf numFmtId="164" fontId="39" fillId="0" borderId="53" xfId="0" applyFont="true" applyBorder="true" applyAlignment="true" applyProtection="false">
      <alignment horizontal="general" vertical="center" textRotation="0" wrapText="false" indent="0" shrinkToFit="false"/>
      <protection locked="true" hidden="false"/>
    </xf>
    <xf numFmtId="167" fontId="40" fillId="0" borderId="54" xfId="0" applyFont="true" applyBorder="true" applyAlignment="false" applyProtection="false">
      <alignment horizontal="general" vertical="center" textRotation="0" wrapText="false" indent="0" shrinkToFit="false"/>
      <protection locked="true" hidden="false"/>
    </xf>
    <xf numFmtId="164" fontId="45" fillId="0" borderId="0" xfId="0" applyFont="true" applyBorder="false" applyAlignment="tru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general" vertical="center" textRotation="0" wrapText="true" indent="0" shrinkToFit="false"/>
      <protection locked="true" hidden="false"/>
    </xf>
    <xf numFmtId="164" fontId="40" fillId="0" borderId="0" xfId="0" applyFont="true" applyBorder="false" applyAlignment="true" applyProtection="false">
      <alignment horizontal="right" vertical="center" textRotation="0" wrapText="false" indent="0" shrinkToFit="false"/>
      <protection locked="true" hidden="false"/>
    </xf>
    <xf numFmtId="164" fontId="46" fillId="0" borderId="0" xfId="0" applyFont="true" applyBorder="true" applyAlignment="true" applyProtection="false">
      <alignment horizontal="left" vertical="top" textRotation="0" wrapText="true" indent="0" shrinkToFit="false"/>
      <protection locked="true" hidden="false"/>
    </xf>
    <xf numFmtId="164" fontId="46" fillId="0" borderId="4" xfId="0" applyFont="true" applyBorder="true" applyAlignment="true" applyProtection="false">
      <alignment horizontal="center" vertical="center" textRotation="0" wrapText="false" indent="0" shrinkToFit="false"/>
      <protection locked="true" hidden="false"/>
    </xf>
    <xf numFmtId="164" fontId="46" fillId="0" borderId="5" xfId="0" applyFont="true" applyBorder="true" applyAlignment="true" applyProtection="false">
      <alignment horizontal="general" vertical="center" textRotation="0" wrapText="false" indent="0" shrinkToFit="false"/>
      <protection locked="true" hidden="false"/>
    </xf>
    <xf numFmtId="164" fontId="46" fillId="0" borderId="0" xfId="0" applyFont="true" applyBorder="true" applyAlignment="true" applyProtection="false">
      <alignment horizontal="center" vertical="center" textRotation="0" wrapText="false" indent="0" shrinkToFit="false"/>
      <protection locked="true" hidden="false"/>
    </xf>
    <xf numFmtId="164" fontId="46" fillId="0" borderId="0" xfId="0" applyFont="true" applyBorder="true" applyAlignment="true" applyProtection="false">
      <alignment horizontal="left" vertical="center" textRotation="0" wrapText="false" indent="0" shrinkToFit="false"/>
      <protection locked="true" hidden="false"/>
    </xf>
    <xf numFmtId="167" fontId="46" fillId="0" borderId="5" xfId="0" applyFont="true" applyBorder="true" applyAlignment="true" applyProtection="false">
      <alignment horizontal="general" vertical="center" textRotation="0" wrapText="false" indent="0" shrinkToFit="false"/>
      <protection locked="true" hidden="false"/>
    </xf>
    <xf numFmtId="164" fontId="40" fillId="0" borderId="0" xfId="0" applyFont="true" applyBorder="true" applyAlignment="true" applyProtection="false">
      <alignment horizontal="left" vertical="top" textRotation="0" wrapText="false" indent="0" shrinkToFit="false"/>
      <protection locked="true" hidden="false"/>
    </xf>
    <xf numFmtId="164" fontId="37" fillId="0" borderId="2" xfId="0" applyFont="true" applyBorder="true" applyAlignment="false" applyProtection="false">
      <alignment horizontal="general" vertical="center" textRotation="0" wrapText="false" indent="0" shrinkToFit="false"/>
      <protection locked="true" hidden="false"/>
    </xf>
    <xf numFmtId="164" fontId="37" fillId="0" borderId="0" xfId="0" applyFont="true" applyBorder="false" applyAlignment="true" applyProtection="false">
      <alignment horizontal="right" vertical="center" textRotation="0" wrapText="false" indent="0" shrinkToFit="false"/>
      <protection locked="true" hidden="false"/>
    </xf>
    <xf numFmtId="164" fontId="37" fillId="5" borderId="6" xfId="0" applyFont="true" applyBorder="true" applyAlignment="true" applyProtection="false">
      <alignment horizontal="center" vertical="center" textRotation="255" wrapText="true" indent="0" shrinkToFit="false"/>
      <protection locked="true" hidden="false"/>
    </xf>
    <xf numFmtId="164" fontId="46" fillId="5" borderId="6" xfId="0" applyFont="true" applyBorder="true" applyAlignment="true" applyProtection="false">
      <alignment horizontal="center" vertical="center" textRotation="0" wrapText="true" indent="0" shrinkToFit="true"/>
      <protection locked="true" hidden="false"/>
    </xf>
    <xf numFmtId="164" fontId="37" fillId="0" borderId="34" xfId="0" applyFont="true" applyBorder="true" applyAlignment="false" applyProtection="false">
      <alignment horizontal="general" vertical="center" textRotation="0" wrapText="false" indent="0" shrinkToFit="false"/>
      <protection locked="true" hidden="false"/>
    </xf>
    <xf numFmtId="164" fontId="46" fillId="5" borderId="35" xfId="0" applyFont="true" applyBorder="true" applyAlignment="true" applyProtection="false">
      <alignment horizontal="general" vertical="center" textRotation="0" wrapText="true" indent="0" shrinkToFit="true"/>
      <protection locked="true" hidden="false"/>
    </xf>
    <xf numFmtId="164" fontId="46" fillId="5" borderId="6" xfId="0" applyFont="true" applyBorder="true" applyAlignment="true" applyProtection="false">
      <alignment horizontal="center" vertical="center" textRotation="0" wrapText="false" indent="0" shrinkToFit="true"/>
      <protection locked="true" hidden="false"/>
    </xf>
    <xf numFmtId="164" fontId="46" fillId="5" borderId="34" xfId="0" applyFont="true" applyBorder="true" applyAlignment="true" applyProtection="false">
      <alignment horizontal="center" vertical="center" textRotation="0" wrapText="false" indent="0" shrinkToFit="true"/>
      <protection locked="true" hidden="false"/>
    </xf>
    <xf numFmtId="164" fontId="46" fillId="5" borderId="6" xfId="0" applyFont="true" applyBorder="true" applyAlignment="true" applyProtection="false">
      <alignment horizontal="center" vertical="center" textRotation="0" wrapText="true" indent="0" shrinkToFit="false"/>
      <protection locked="true" hidden="false"/>
    </xf>
    <xf numFmtId="164" fontId="46" fillId="5" borderId="34" xfId="0" applyFont="true" applyBorder="true" applyAlignment="true" applyProtection="false">
      <alignment horizontal="center" vertical="center" textRotation="0" wrapText="true" indent="0" shrinkToFit="false"/>
      <protection locked="true" hidden="false"/>
    </xf>
    <xf numFmtId="164" fontId="40" fillId="2" borderId="7" xfId="0" applyFont="true" applyBorder="true" applyAlignment="true" applyProtection="false">
      <alignment horizontal="left" vertical="center" textRotation="0" wrapText="false" indent="0" shrinkToFit="false"/>
      <protection locked="true" hidden="false"/>
    </xf>
    <xf numFmtId="164" fontId="46" fillId="5" borderId="15" xfId="0" applyFont="true" applyBorder="true" applyAlignment="true" applyProtection="false">
      <alignment horizontal="center" vertical="center" textRotation="0" wrapText="false" indent="0" shrinkToFit="false"/>
      <protection locked="true" hidden="false"/>
    </xf>
    <xf numFmtId="164" fontId="40" fillId="5" borderId="55" xfId="0" applyFont="true" applyBorder="true" applyAlignment="true" applyProtection="false">
      <alignment horizontal="center" vertical="center" textRotation="0" wrapText="true" indent="0" shrinkToFit="false"/>
      <protection locked="true" hidden="false"/>
    </xf>
    <xf numFmtId="164" fontId="46" fillId="5" borderId="6" xfId="0" applyFont="true" applyBorder="true" applyAlignment="true" applyProtection="false">
      <alignment horizontal="center" vertical="center" textRotation="255" wrapText="false" indent="0" shrinkToFit="false"/>
      <protection locked="true" hidden="false"/>
    </xf>
    <xf numFmtId="164" fontId="46" fillId="5" borderId="35" xfId="0" applyFont="true" applyBorder="true" applyAlignment="true" applyProtection="false">
      <alignment horizontal="center" vertical="center" textRotation="0" wrapText="true" indent="0" shrinkToFit="false"/>
      <protection locked="true" hidden="false"/>
    </xf>
    <xf numFmtId="164" fontId="42" fillId="0" borderId="29" xfId="0" applyFont="true" applyBorder="true" applyAlignment="true" applyProtection="false">
      <alignment horizontal="center" vertical="center" textRotation="0" wrapText="true" indent="0" shrinkToFit="false"/>
      <protection locked="true" hidden="false"/>
    </xf>
    <xf numFmtId="164" fontId="46" fillId="5" borderId="41" xfId="0" applyFont="true" applyBorder="true" applyAlignment="true" applyProtection="false">
      <alignment horizontal="general" vertical="center" textRotation="0" wrapText="true" indent="0" shrinkToFit="true"/>
      <protection locked="true" hidden="false"/>
    </xf>
    <xf numFmtId="164" fontId="46" fillId="5" borderId="42" xfId="0" applyFont="true" applyBorder="true" applyAlignment="true" applyProtection="false">
      <alignment horizontal="center" vertical="center" textRotation="0" wrapText="true" indent="0" shrinkToFit="true"/>
      <protection locked="true" hidden="false"/>
    </xf>
    <xf numFmtId="164" fontId="40" fillId="5" borderId="15" xfId="0" applyFont="true" applyBorder="true" applyAlignment="true" applyProtection="false">
      <alignment horizontal="left" vertical="center" textRotation="0" wrapText="true" indent="0" shrinkToFit="false"/>
      <protection locked="true" hidden="false"/>
    </xf>
    <xf numFmtId="164" fontId="40" fillId="5" borderId="21" xfId="0" applyFont="true" applyBorder="true" applyAlignment="true" applyProtection="false">
      <alignment horizontal="left" vertical="center" textRotation="0" wrapText="true" indent="0" shrinkToFit="false"/>
      <protection locked="true" hidden="false"/>
    </xf>
    <xf numFmtId="164" fontId="40" fillId="5" borderId="56" xfId="0" applyFont="true" applyBorder="true" applyAlignment="true" applyProtection="false">
      <alignment horizontal="left" vertical="center" textRotation="0" wrapText="true" indent="0" shrinkToFit="false"/>
      <protection locked="true" hidden="false"/>
    </xf>
    <xf numFmtId="164" fontId="46" fillId="5" borderId="15" xfId="0" applyFont="true" applyBorder="true" applyAlignment="true" applyProtection="false">
      <alignment horizontal="center" vertical="center" textRotation="0" wrapText="true" indent="0" shrinkToFit="true"/>
      <protection locked="true" hidden="false"/>
    </xf>
    <xf numFmtId="164" fontId="40" fillId="5" borderId="6" xfId="0" applyFont="true" applyBorder="true" applyAlignment="true" applyProtection="false">
      <alignment horizontal="left" vertical="center" textRotation="0" wrapText="true" indent="0" shrinkToFit="false"/>
      <protection locked="true" hidden="false"/>
    </xf>
    <xf numFmtId="164" fontId="40" fillId="5" borderId="36" xfId="0" applyFont="true" applyBorder="true" applyAlignment="true" applyProtection="false">
      <alignment horizontal="left" vertical="center" textRotation="0" wrapText="true" indent="0" shrinkToFit="false"/>
      <protection locked="true" hidden="false"/>
    </xf>
    <xf numFmtId="164" fontId="37" fillId="5" borderId="8" xfId="0" applyFont="true" applyBorder="true" applyAlignment="true" applyProtection="false">
      <alignment horizontal="center" vertical="center" textRotation="255" wrapText="true" indent="0" shrinkToFit="false"/>
      <protection locked="true" hidden="false"/>
    </xf>
    <xf numFmtId="164" fontId="46" fillId="5" borderId="41" xfId="0" applyFont="true" applyBorder="true" applyAlignment="true" applyProtection="false">
      <alignment horizontal="center" vertical="center" textRotation="0" wrapText="true" indent="0" shrinkToFit="true"/>
      <protection locked="true" hidden="false"/>
    </xf>
    <xf numFmtId="164" fontId="46" fillId="5" borderId="2" xfId="0" applyFont="true" applyBorder="true" applyAlignment="true" applyProtection="false">
      <alignment horizontal="center" vertical="center" textRotation="0" wrapText="true" indent="0" shrinkToFit="true"/>
      <protection locked="true" hidden="false"/>
    </xf>
    <xf numFmtId="164" fontId="46" fillId="5" borderId="8" xfId="0" applyFont="true" applyBorder="true" applyAlignment="true" applyProtection="false">
      <alignment horizontal="center" vertical="center" textRotation="0" wrapText="true" indent="0" shrinkToFit="true"/>
      <protection locked="true" hidden="false"/>
    </xf>
    <xf numFmtId="164" fontId="46" fillId="5" borderId="8" xfId="0" applyFont="true" applyBorder="true" applyAlignment="true" applyProtection="false">
      <alignment horizontal="center" vertical="center" textRotation="0" wrapText="false" indent="0" shrinkToFit="true"/>
      <protection locked="true" hidden="false"/>
    </xf>
    <xf numFmtId="164" fontId="46" fillId="5" borderId="41" xfId="0" applyFont="true" applyBorder="true" applyAlignment="true" applyProtection="false">
      <alignment horizontal="center" vertical="center" textRotation="0" wrapText="false" indent="0" shrinkToFit="true"/>
      <protection locked="true" hidden="false"/>
    </xf>
    <xf numFmtId="164" fontId="46" fillId="5" borderId="8" xfId="0" applyFont="true" applyBorder="true" applyAlignment="true" applyProtection="false">
      <alignment horizontal="center" vertical="center" textRotation="0" wrapText="true" indent="0" shrinkToFit="false"/>
      <protection locked="true" hidden="false"/>
    </xf>
    <xf numFmtId="164" fontId="46" fillId="5" borderId="41" xfId="0" applyFont="true" applyBorder="true" applyAlignment="true" applyProtection="false">
      <alignment horizontal="center" vertical="center" textRotation="0" wrapText="true" indent="0" shrinkToFit="false"/>
      <protection locked="true" hidden="false"/>
    </xf>
    <xf numFmtId="164" fontId="46" fillId="5" borderId="8" xfId="0" applyFont="true" applyBorder="true" applyAlignment="true" applyProtection="false">
      <alignment horizontal="center" vertical="center" textRotation="255" wrapText="false" indent="0" shrinkToFit="false"/>
      <protection locked="true" hidden="false"/>
    </xf>
    <xf numFmtId="164" fontId="46" fillId="5" borderId="2" xfId="0" applyFont="true" applyBorder="true" applyAlignment="true" applyProtection="false">
      <alignment horizontal="center" vertical="center" textRotation="0" wrapText="false" indent="0" shrinkToFit="false"/>
      <protection locked="true" hidden="false"/>
    </xf>
    <xf numFmtId="164" fontId="37" fillId="5" borderId="42" xfId="0" applyFont="true" applyBorder="true" applyAlignment="false" applyProtection="false">
      <alignment horizontal="general" vertical="center" textRotation="0" wrapText="false" indent="0" shrinkToFit="false"/>
      <protection locked="true" hidden="false"/>
    </xf>
    <xf numFmtId="164" fontId="37" fillId="5" borderId="43" xfId="0" applyFont="true" applyBorder="true" applyAlignment="false" applyProtection="false">
      <alignment horizontal="general" vertical="center" textRotation="0" wrapText="false" indent="0" shrinkToFit="false"/>
      <protection locked="true" hidden="false"/>
    </xf>
    <xf numFmtId="164" fontId="37" fillId="5" borderId="56" xfId="0" applyFont="true" applyBorder="true" applyAlignment="false" applyProtection="false">
      <alignment horizontal="general" vertical="center" textRotation="0" wrapText="false" indent="0" shrinkToFit="false"/>
      <protection locked="true" hidden="false"/>
    </xf>
    <xf numFmtId="164" fontId="46" fillId="0" borderId="3" xfId="0" applyFont="true" applyBorder="true" applyAlignment="true" applyProtection="false">
      <alignment horizontal="general" vertical="center" textRotation="0" wrapText="true" indent="0" shrinkToFit="false"/>
      <protection locked="true" hidden="false"/>
    </xf>
    <xf numFmtId="164" fontId="46" fillId="0" borderId="46" xfId="0" applyFont="true" applyBorder="true" applyAlignment="true" applyProtection="true">
      <alignment horizontal="center" vertical="center" textRotation="0" wrapText="false" indent="0" shrinkToFit="false"/>
      <protection locked="true" hidden="false"/>
    </xf>
    <xf numFmtId="164" fontId="46" fillId="0" borderId="11" xfId="0" applyFont="true" applyBorder="true" applyAlignment="true" applyProtection="true">
      <alignment horizontal="center" vertical="center" textRotation="0" wrapText="false" indent="0" shrinkToFit="false"/>
      <protection locked="true" hidden="false"/>
    </xf>
    <xf numFmtId="164" fontId="46" fillId="0" borderId="28" xfId="0" applyFont="true" applyBorder="true" applyAlignment="true" applyProtection="true">
      <alignment horizontal="center" vertical="center" textRotation="0" wrapText="false" indent="0" shrinkToFit="false"/>
      <protection locked="true" hidden="false"/>
    </xf>
    <xf numFmtId="164" fontId="46" fillId="0" borderId="3" xfId="0" applyFont="true" applyBorder="true" applyAlignment="true" applyProtection="true">
      <alignment horizontal="general" vertical="center" textRotation="0" wrapText="true" indent="0" shrinkToFit="false"/>
      <protection locked="true" hidden="false"/>
    </xf>
    <xf numFmtId="164" fontId="37" fillId="0" borderId="4" xfId="0" applyFont="true" applyBorder="true" applyAlignment="true" applyProtection="false">
      <alignment horizontal="general" vertical="center" textRotation="0" wrapText="true" indent="0" shrinkToFit="false"/>
      <protection locked="true" hidden="false"/>
    </xf>
    <xf numFmtId="164" fontId="46" fillId="2" borderId="3" xfId="0" applyFont="true" applyBorder="true" applyAlignment="true" applyProtection="true">
      <alignment horizontal="center" vertical="center" textRotation="0" wrapText="false" indent="0" shrinkToFit="false"/>
      <protection locked="false" hidden="false"/>
    </xf>
    <xf numFmtId="164" fontId="40" fillId="2" borderId="47" xfId="0" applyFont="true" applyBorder="true" applyAlignment="true" applyProtection="true">
      <alignment horizontal="center" vertical="center" textRotation="0" wrapText="false" indent="0" shrinkToFit="false"/>
      <protection locked="false" hidden="false"/>
    </xf>
    <xf numFmtId="172" fontId="46" fillId="0" borderId="3" xfId="19" applyFont="true" applyBorder="true" applyAlignment="true" applyProtection="true">
      <alignment horizontal="general" vertical="center" textRotation="0" wrapText="false" indent="0" shrinkToFit="true"/>
      <protection locked="true" hidden="false"/>
    </xf>
    <xf numFmtId="164" fontId="47" fillId="0" borderId="49" xfId="0" applyFont="true" applyBorder="true" applyAlignment="true" applyProtection="false">
      <alignment horizontal="general" vertical="center" textRotation="0" wrapText="false" indent="0" shrinkToFit="false"/>
      <protection locked="true" hidden="false"/>
    </xf>
    <xf numFmtId="164" fontId="46" fillId="2" borderId="49" xfId="0" applyFont="true" applyBorder="true" applyAlignment="true" applyProtection="true">
      <alignment horizontal="center" vertical="center" textRotation="0" wrapText="false" indent="0" shrinkToFit="false"/>
      <protection locked="false" hidden="false"/>
    </xf>
    <xf numFmtId="164" fontId="47" fillId="5" borderId="49" xfId="0" applyFont="true" applyBorder="true" applyAlignment="true" applyProtection="false">
      <alignment horizontal="general" vertical="center" textRotation="0" wrapText="false" indent="0" shrinkToFit="false"/>
      <protection locked="true" hidden="false"/>
    </xf>
    <xf numFmtId="164" fontId="47" fillId="0" borderId="49" xfId="0" applyFont="true" applyBorder="true" applyAlignment="true" applyProtection="true">
      <alignment horizontal="general" vertical="center" textRotation="0" wrapText="false" indent="0" shrinkToFit="false"/>
      <protection locked="false" hidden="false"/>
    </xf>
    <xf numFmtId="164" fontId="37" fillId="0" borderId="49" xfId="0" applyFont="true" applyBorder="true" applyAlignment="false" applyProtection="false">
      <alignment horizontal="general" vertical="center" textRotation="0" wrapText="false" indent="0" shrinkToFit="false"/>
      <protection locked="true" hidden="false"/>
    </xf>
    <xf numFmtId="164" fontId="37" fillId="0" borderId="49" xfId="0" applyFont="true" applyBorder="true" applyAlignment="true" applyProtection="false">
      <alignment horizontal="center" vertical="center" textRotation="0" wrapText="false" indent="0" shrinkToFit="false"/>
      <protection locked="true" hidden="false"/>
    </xf>
    <xf numFmtId="164" fontId="37" fillId="0" borderId="49" xfId="0" applyFont="true" applyBorder="true" applyAlignment="true" applyProtection="false">
      <alignment horizontal="general" vertical="center" textRotation="0" wrapText="false" indent="0" shrinkToFit="false"/>
      <protection locked="true" hidden="false"/>
    </xf>
    <xf numFmtId="167" fontId="46" fillId="0" borderId="3" xfId="0" applyFont="true" applyBorder="true" applyAlignment="false" applyProtection="false">
      <alignment horizontal="general" vertical="center" textRotation="0" wrapText="false" indent="0" shrinkToFit="false"/>
      <protection locked="true" hidden="false"/>
    </xf>
    <xf numFmtId="168" fontId="46" fillId="2" borderId="48" xfId="25" applyFont="true" applyBorder="true" applyAlignment="true" applyProtection="true">
      <alignment horizontal="general" vertical="center" textRotation="0" wrapText="false" indent="0" shrinkToFit="false"/>
      <protection locked="false" hidden="false"/>
    </xf>
    <xf numFmtId="168" fontId="46" fillId="2" borderId="3" xfId="25" applyFont="true" applyBorder="true" applyAlignment="true" applyProtection="true">
      <alignment horizontal="general" vertical="center" textRotation="0" wrapText="false" indent="0" shrinkToFit="false"/>
      <protection locked="false" hidden="false"/>
    </xf>
    <xf numFmtId="168" fontId="46" fillId="2" borderId="57" xfId="25" applyFont="true" applyBorder="true" applyAlignment="true" applyProtection="true">
      <alignment horizontal="general" vertical="center" textRotation="0" wrapText="false" indent="0" shrinkToFit="false"/>
      <protection locked="false" hidden="false"/>
    </xf>
    <xf numFmtId="168" fontId="46" fillId="2" borderId="29" xfId="25" applyFont="true" applyBorder="true" applyAlignment="true" applyProtection="true">
      <alignment horizontal="general" vertical="center" textRotation="0" wrapText="false" indent="0" shrinkToFit="false"/>
      <protection locked="false" hidden="false"/>
    </xf>
    <xf numFmtId="164" fontId="40" fillId="2" borderId="58" xfId="0" applyFont="true" applyBorder="true" applyAlignment="true" applyProtection="true">
      <alignment horizontal="center" vertical="center" textRotation="0" wrapText="false" indent="0" shrinkToFit="false"/>
      <protection locked="false" hidden="false"/>
    </xf>
    <xf numFmtId="172" fontId="46" fillId="0" borderId="59" xfId="19" applyFont="true" applyBorder="true" applyAlignment="true" applyProtection="true">
      <alignment horizontal="general" vertical="center" textRotation="0" wrapText="false" indent="0" shrinkToFit="true"/>
      <protection locked="true" hidden="false"/>
    </xf>
    <xf numFmtId="164" fontId="47" fillId="0" borderId="53" xfId="0" applyFont="true" applyBorder="true" applyAlignment="true" applyProtection="false">
      <alignment horizontal="general" vertical="center" textRotation="0" wrapText="false" indent="0" shrinkToFit="false"/>
      <protection locked="true" hidden="false"/>
    </xf>
    <xf numFmtId="164" fontId="46" fillId="2" borderId="53" xfId="0" applyFont="true" applyBorder="true" applyAlignment="true" applyProtection="true">
      <alignment horizontal="center" vertical="center" textRotation="0" wrapText="false" indent="0" shrinkToFit="false"/>
      <protection locked="false" hidden="false"/>
    </xf>
    <xf numFmtId="164" fontId="47" fillId="5" borderId="53" xfId="0" applyFont="true" applyBorder="true" applyAlignment="true" applyProtection="false">
      <alignment horizontal="general" vertical="center" textRotation="0" wrapText="false" indent="0" shrinkToFit="false"/>
      <protection locked="true" hidden="false"/>
    </xf>
    <xf numFmtId="164" fontId="47" fillId="0" borderId="53" xfId="0" applyFont="true" applyBorder="true" applyAlignment="true" applyProtection="true">
      <alignment horizontal="general" vertical="center" textRotation="0" wrapText="false" indent="0" shrinkToFit="false"/>
      <protection locked="false" hidden="false"/>
    </xf>
    <xf numFmtId="164" fontId="37" fillId="0" borderId="53" xfId="0" applyFont="true" applyBorder="true" applyAlignment="false" applyProtection="false">
      <alignment horizontal="general" vertical="center" textRotation="0" wrapText="false" indent="0" shrinkToFit="false"/>
      <protection locked="true" hidden="false"/>
    </xf>
    <xf numFmtId="164" fontId="37" fillId="0" borderId="53" xfId="0" applyFont="true" applyBorder="true" applyAlignment="true" applyProtection="false">
      <alignment horizontal="general" vertical="center" textRotation="0" wrapText="false" indent="0" shrinkToFit="false"/>
      <protection locked="true" hidden="false"/>
    </xf>
    <xf numFmtId="167" fontId="46" fillId="0" borderId="20" xfId="0" applyFont="true" applyBorder="true" applyAlignment="false" applyProtection="false">
      <alignment horizontal="general" vertical="center" textRotation="0" wrapText="false" indent="0" shrinkToFit="false"/>
      <protection locked="true" hidden="false"/>
    </xf>
    <xf numFmtId="168" fontId="46" fillId="2" borderId="19" xfId="25" applyFont="true" applyBorder="true" applyAlignment="true" applyProtection="true">
      <alignment horizontal="general" vertical="center" textRotation="0" wrapText="false" indent="0" shrinkToFit="false"/>
      <protection locked="false" hidden="false"/>
    </xf>
    <xf numFmtId="168" fontId="46" fillId="2" borderId="20" xfId="25" applyFont="true" applyBorder="true" applyAlignment="true" applyProtection="true">
      <alignment horizontal="general" vertical="center" textRotation="0" wrapText="false" indent="0" shrinkToFit="false"/>
      <protection locked="false" hidden="false"/>
    </xf>
    <xf numFmtId="168" fontId="46" fillId="2" borderId="54" xfId="25" applyFont="true" applyBorder="true" applyAlignment="true" applyProtection="true">
      <alignment horizontal="general" vertical="center" textRotation="0" wrapText="false" indent="0" shrinkToFit="false"/>
      <protection locked="fals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42" fillId="0" borderId="3" xfId="0" applyFont="true" applyBorder="true" applyAlignment="true" applyProtection="false">
      <alignment horizontal="center" vertical="center" textRotation="0" wrapText="false" indent="0" shrinkToFit="false"/>
      <protection locked="tru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4" fontId="40" fillId="4" borderId="0" xfId="0" applyFont="true" applyBorder="true" applyAlignment="true" applyProtection="true">
      <alignment horizontal="center" vertical="center" textRotation="0" wrapText="false" indent="0" shrinkToFit="false"/>
      <protection locked="false" hidden="false"/>
    </xf>
    <xf numFmtId="164" fontId="40" fillId="0" borderId="0" xfId="0" applyFont="true" applyBorder="false" applyAlignment="tru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right" vertical="center" textRotation="0" wrapText="false" indent="0" shrinkToFit="false"/>
      <protection locked="true" hidden="false"/>
    </xf>
    <xf numFmtId="164" fontId="48" fillId="0" borderId="0" xfId="0" applyFont="true" applyBorder="false" applyAlignment="true" applyProtection="false">
      <alignment horizontal="general" vertical="center" textRotation="0" wrapText="false" indent="0" shrinkToFit="false"/>
      <protection locked="true" hidden="false"/>
    </xf>
    <xf numFmtId="164" fontId="38" fillId="0" borderId="0" xfId="0" applyFont="true" applyBorder="false" applyAlignment="false" applyProtection="false">
      <alignment horizontal="general" vertical="center" textRotation="0" wrapText="false" indent="0" shrinkToFit="false"/>
      <protection locked="true" hidden="false"/>
    </xf>
    <xf numFmtId="164" fontId="44"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true" applyAlignment="false" applyProtection="true">
      <alignment horizontal="general" vertical="center" textRotation="0" wrapText="false" indent="0" shrinkToFit="false"/>
      <protection locked="false" hidden="false"/>
    </xf>
    <xf numFmtId="164" fontId="39" fillId="0" borderId="0" xfId="0" applyFont="true" applyBorder="false" applyAlignment="false" applyProtection="true">
      <alignment horizontal="general" vertical="center" textRotation="0" wrapText="false" indent="0" shrinkToFit="false"/>
      <protection locked="false" hidden="false"/>
    </xf>
    <xf numFmtId="164" fontId="42" fillId="0" borderId="60" xfId="0" applyFont="true" applyBorder="true" applyAlignment="true" applyProtection="false">
      <alignment horizontal="center" vertical="center" textRotation="0" wrapText="false" indent="0" shrinkToFit="false"/>
      <protection locked="true" hidden="false"/>
    </xf>
    <xf numFmtId="164" fontId="42" fillId="0" borderId="61" xfId="0" applyFont="true" applyBorder="true" applyAlignment="true" applyProtection="true">
      <alignment horizontal="left" vertical="center" textRotation="0" wrapText="false" indent="0" shrinkToFit="false"/>
      <protection locked="true" hidden="false"/>
    </xf>
    <xf numFmtId="164" fontId="47" fillId="0" borderId="0" xfId="0" applyFont="true" applyBorder="false" applyAlignment="false" applyProtection="false">
      <alignment horizontal="general" vertical="center" textRotation="0" wrapText="false" indent="0" shrinkToFit="false"/>
      <protection locked="true" hidden="false"/>
    </xf>
    <xf numFmtId="164" fontId="42" fillId="0" borderId="8" xfId="0" applyFont="true" applyBorder="true" applyAlignment="true" applyProtection="false">
      <alignment horizontal="center" vertical="center" textRotation="0" wrapText="false" indent="0" shrinkToFit="false"/>
      <protection locked="true" hidden="false"/>
    </xf>
    <xf numFmtId="164" fontId="42" fillId="0" borderId="42" xfId="0" applyFont="true" applyBorder="true" applyAlignment="true" applyProtection="true">
      <alignment horizontal="left" vertical="center" textRotation="0" wrapText="true" indent="0" shrinkToFit="false"/>
      <protection locked="true" hidden="false"/>
    </xf>
    <xf numFmtId="164" fontId="42" fillId="0" borderId="6" xfId="0" applyFont="true" applyBorder="true" applyAlignment="true" applyProtection="false">
      <alignment horizontal="center" vertical="center" textRotation="0" wrapText="true" indent="0" shrinkToFit="false"/>
      <protection locked="true" hidden="false"/>
    </xf>
    <xf numFmtId="164" fontId="42" fillId="0" borderId="62" xfId="0" applyFont="true" applyBorder="true" applyAlignment="false" applyProtection="true">
      <alignment horizontal="general" vertical="center" textRotation="0" wrapText="false" indent="0" shrinkToFit="false"/>
      <protection locked="true" hidden="false"/>
    </xf>
    <xf numFmtId="164" fontId="42" fillId="0" borderId="62" xfId="0" applyFont="true" applyBorder="true" applyAlignment="true" applyProtection="true">
      <alignment horizontal="general" vertical="center" textRotation="0" wrapText="false" indent="0" shrinkToFit="false"/>
      <protection locked="true" hidden="false"/>
    </xf>
    <xf numFmtId="164" fontId="42" fillId="0" borderId="4" xfId="0" applyFont="true" applyBorder="true" applyAlignment="false" applyProtection="true">
      <alignment horizontal="general" vertical="center" textRotation="0" wrapText="false" indent="0" shrinkToFit="false"/>
      <protection locked="true" hidden="false"/>
    </xf>
    <xf numFmtId="164" fontId="42" fillId="0" borderId="49" xfId="0" applyFont="true" applyBorder="true" applyAlignment="false" applyProtection="true">
      <alignment horizontal="general" vertical="center" textRotation="0" wrapText="false" indent="0" shrinkToFit="false"/>
      <protection locked="true" hidden="false"/>
    </xf>
    <xf numFmtId="164" fontId="42" fillId="0" borderId="48" xfId="0" applyFont="true" applyBorder="true" applyAlignment="false" applyProtection="true">
      <alignment horizontal="general" vertical="center" textRotation="0" wrapText="false" indent="0" shrinkToFit="false"/>
      <protection locked="true" hidden="false"/>
    </xf>
    <xf numFmtId="164" fontId="42" fillId="0" borderId="15" xfId="0" applyFont="true" applyBorder="true" applyAlignment="true" applyProtection="true">
      <alignment horizontal="left" vertical="center" textRotation="0" wrapText="false" indent="0" shrinkToFit="false"/>
      <protection locked="true" hidden="false"/>
    </xf>
    <xf numFmtId="164" fontId="42" fillId="0" borderId="8" xfId="0" applyFont="true" applyBorder="true" applyAlignment="true" applyProtection="true">
      <alignment horizontal="left" vertical="center" textRotation="0" wrapText="false" indent="0" shrinkToFit="false"/>
      <protection locked="true" hidden="false"/>
    </xf>
    <xf numFmtId="164" fontId="42" fillId="0" borderId="60" xfId="0" applyFont="true" applyBorder="true" applyAlignment="true" applyProtection="false">
      <alignment horizontal="center" vertical="center" textRotation="0" wrapText="true" indent="0" shrinkToFit="false"/>
      <protection locked="true" hidden="false"/>
    </xf>
    <xf numFmtId="164" fontId="42" fillId="0" borderId="15" xfId="0" applyFont="true" applyBorder="true" applyAlignment="true" applyProtection="false">
      <alignment horizontal="center" vertical="center" textRotation="0" wrapText="true" indent="0" shrinkToFit="false"/>
      <protection locked="true" hidden="false"/>
    </xf>
    <xf numFmtId="164" fontId="42" fillId="0" borderId="42" xfId="0" applyFont="true" applyBorder="true" applyAlignment="true" applyProtection="true">
      <alignment horizontal="left" vertical="center" textRotation="0" wrapText="false" indent="0" shrinkToFit="false"/>
      <protection locked="true" hidden="false"/>
    </xf>
    <xf numFmtId="164" fontId="42" fillId="0" borderId="3" xfId="0" applyFont="true" applyBorder="true" applyAlignment="true" applyProtection="true">
      <alignment horizontal="center" vertical="center" textRotation="0" wrapText="false" indent="0" shrinkToFit="false"/>
      <protection locked="false" hidden="false"/>
    </xf>
    <xf numFmtId="164" fontId="42" fillId="0" borderId="48" xfId="0" applyFont="true" applyBorder="true" applyAlignment="true" applyProtection="true">
      <alignment horizontal="center" vertical="center" textRotation="0" wrapText="false" indent="0" shrinkToFit="false"/>
      <protection locked="true" hidden="false"/>
    </xf>
    <xf numFmtId="164" fontId="42" fillId="0" borderId="3" xfId="0" applyFont="true" applyBorder="true" applyAlignment="true" applyProtection="true">
      <alignment horizontal="left" vertical="center" textRotation="0" wrapText="false" indent="0" shrinkToFit="false"/>
      <protection locked="true" hidden="false"/>
    </xf>
    <xf numFmtId="164" fontId="42" fillId="0" borderId="3" xfId="0" applyFont="true" applyBorder="true" applyAlignment="true" applyProtection="true">
      <alignment horizontal="center" vertical="center" textRotation="0" wrapText="false" indent="0" shrinkToFit="false"/>
      <protection locked="true" hidden="false"/>
    </xf>
    <xf numFmtId="164" fontId="42" fillId="0" borderId="3" xfId="0" applyFont="true" applyBorder="true" applyAlignment="true" applyProtection="true">
      <alignment horizontal="general" vertical="center" textRotation="0" wrapText="false" indent="0" shrinkToFit="false"/>
      <protection locked="true" hidden="false"/>
    </xf>
    <xf numFmtId="164" fontId="47" fillId="0" borderId="0" xfId="0" applyFont="true" applyBorder="false" applyAlignment="false" applyProtection="false">
      <alignment horizontal="general" vertical="center" textRotation="0" wrapText="false" indent="0" shrinkToFit="false"/>
      <protection locked="true" hidden="false"/>
    </xf>
    <xf numFmtId="164" fontId="49" fillId="0" borderId="0" xfId="0" applyFont="true" applyBorder="false" applyAlignment="false" applyProtection="false">
      <alignment horizontal="general" vertical="center" textRotation="0" wrapText="false" indent="0" shrinkToFit="false"/>
      <protection locked="true" hidden="false"/>
    </xf>
    <xf numFmtId="164" fontId="42" fillId="0" borderId="0" xfId="0" applyFont="true" applyBorder="true" applyAlignment="true" applyProtection="false">
      <alignment horizontal="left" vertical="center" textRotation="0" wrapText="true" indent="0" shrinkToFit="false"/>
      <protection locked="true" hidden="false"/>
    </xf>
    <xf numFmtId="164" fontId="42" fillId="0" borderId="0" xfId="0" applyFont="true" applyBorder="false" applyAlignment="true" applyProtection="false">
      <alignment horizontal="left" vertical="center" textRotation="0" wrapText="true" indent="0" shrinkToFit="false"/>
      <protection locked="true" hidden="false"/>
    </xf>
    <xf numFmtId="164" fontId="42" fillId="0" borderId="63" xfId="0" applyFont="true" applyBorder="true" applyAlignment="true" applyProtection="false">
      <alignment horizontal="left" vertical="center" textRotation="0" wrapText="true" indent="0" shrinkToFit="false"/>
      <protection locked="true" hidden="false"/>
    </xf>
    <xf numFmtId="164" fontId="42" fillId="0" borderId="50" xfId="0" applyFont="true" applyBorder="true" applyAlignment="true" applyProtection="false">
      <alignment horizontal="left" vertical="center" textRotation="0" wrapText="true" indent="0" shrinkToFit="false"/>
      <protection locked="true" hidden="false"/>
    </xf>
    <xf numFmtId="164" fontId="42" fillId="0" borderId="50" xfId="0" applyFont="true" applyBorder="true" applyAlignment="true" applyProtection="false">
      <alignment horizontal="left" vertical="center" textRotation="0" wrapText="true" indent="0" shrinkToFit="false"/>
      <protection locked="true" hidden="false"/>
    </xf>
    <xf numFmtId="164" fontId="47" fillId="0" borderId="64" xfId="0" applyFont="true" applyBorder="true" applyAlignment="false" applyProtection="false">
      <alignment horizontal="general" vertical="center" textRotation="0" wrapText="false" indent="0" shrinkToFit="false"/>
      <protection locked="true" hidden="false"/>
    </xf>
    <xf numFmtId="164" fontId="50" fillId="0" borderId="27" xfId="0" applyFont="true" applyBorder="true" applyAlignment="false" applyProtection="false">
      <alignment horizontal="general" vertical="center" textRotation="0" wrapText="false" indent="0" shrinkToFit="false"/>
      <protection locked="true" hidden="false"/>
    </xf>
    <xf numFmtId="164" fontId="42" fillId="0" borderId="0" xfId="0" applyFont="true" applyBorder="true" applyAlignment="true" applyProtection="false">
      <alignment horizontal="left" vertical="center" textRotation="0" wrapText="true" indent="0" shrinkToFit="false"/>
      <protection locked="true" hidden="false"/>
    </xf>
    <xf numFmtId="164" fontId="47" fillId="0" borderId="56" xfId="0" applyFont="true" applyBorder="true" applyAlignment="false" applyProtection="false">
      <alignment horizontal="general" vertical="center" textRotation="0" wrapText="false" indent="0" shrinkToFit="false"/>
      <protection locked="true" hidden="false"/>
    </xf>
    <xf numFmtId="164" fontId="39" fillId="0" borderId="27" xfId="0" applyFont="true" applyBorder="true" applyAlignment="false" applyProtection="false">
      <alignment horizontal="general" vertical="center" textRotation="0" wrapText="false" indent="0" shrinkToFit="false"/>
      <protection locked="true" hidden="false"/>
    </xf>
    <xf numFmtId="164" fontId="44" fillId="6" borderId="5" xfId="0" applyFont="true" applyBorder="true" applyAlignment="true" applyProtection="true">
      <alignment horizontal="center" vertical="center" textRotation="0" wrapText="false" indent="0" shrinkToFit="false"/>
      <protection locked="false" hidden="false"/>
    </xf>
    <xf numFmtId="164" fontId="52" fillId="6" borderId="65" xfId="0" applyFont="true" applyBorder="true" applyAlignment="false" applyProtection="false">
      <alignment horizontal="general" vertical="center" textRotation="0" wrapText="false" indent="0" shrinkToFit="false"/>
      <protection locked="true" hidden="false"/>
    </xf>
    <xf numFmtId="164" fontId="50" fillId="6" borderId="65" xfId="0" applyFont="true" applyBorder="true" applyAlignment="false" applyProtection="false">
      <alignment horizontal="general" vertical="center" textRotation="0" wrapText="false" indent="0" shrinkToFit="false"/>
      <protection locked="true" hidden="false"/>
    </xf>
    <xf numFmtId="164" fontId="39" fillId="6" borderId="65" xfId="0" applyFont="true" applyBorder="true" applyAlignment="false" applyProtection="false">
      <alignment horizontal="general" vertical="center" textRotation="0" wrapText="false" indent="0" shrinkToFit="false"/>
      <protection locked="true" hidden="false"/>
    </xf>
    <xf numFmtId="164" fontId="44" fillId="7" borderId="5" xfId="0" applyFont="true" applyBorder="true" applyAlignment="true" applyProtection="true">
      <alignment horizontal="center" vertical="center" textRotation="0" wrapText="false" indent="0" shrinkToFit="false"/>
      <protection locked="false" hidden="false"/>
    </xf>
    <xf numFmtId="164" fontId="52" fillId="7" borderId="65" xfId="0" applyFont="true" applyBorder="true" applyAlignment="false" applyProtection="false">
      <alignment horizontal="general" vertical="center" textRotation="0" wrapText="false" indent="0" shrinkToFit="false"/>
      <protection locked="true" hidden="false"/>
    </xf>
    <xf numFmtId="164" fontId="39" fillId="7" borderId="66" xfId="0" applyFont="true" applyBorder="true" applyAlignment="false" applyProtection="false">
      <alignment horizontal="general" vertical="center" textRotation="0" wrapText="false" indent="0" shrinkToFit="false"/>
      <protection locked="true" hidden="false"/>
    </xf>
    <xf numFmtId="164" fontId="50" fillId="7" borderId="65" xfId="0" applyFont="true" applyBorder="true" applyAlignment="false" applyProtection="false">
      <alignment horizontal="general" vertical="center" textRotation="0" wrapText="false" indent="0" shrinkToFit="false"/>
      <protection locked="true" hidden="false"/>
    </xf>
    <xf numFmtId="164" fontId="39" fillId="7" borderId="65" xfId="0" applyFont="true" applyBorder="true" applyAlignment="false" applyProtection="false">
      <alignment horizontal="general" vertical="center" textRotation="0" wrapText="false" indent="0" shrinkToFit="false"/>
      <protection locked="true" hidden="false"/>
    </xf>
    <xf numFmtId="164" fontId="44" fillId="2" borderId="5" xfId="0" applyFont="true" applyBorder="true" applyAlignment="true" applyProtection="true">
      <alignment horizontal="center" vertical="center" textRotation="0" wrapText="false" indent="0" shrinkToFit="false"/>
      <protection locked="false" hidden="false"/>
    </xf>
    <xf numFmtId="164" fontId="52" fillId="2" borderId="65" xfId="0" applyFont="true" applyBorder="true" applyAlignment="false" applyProtection="false">
      <alignment horizontal="general" vertical="center" textRotation="0" wrapText="false" indent="0" shrinkToFit="false"/>
      <protection locked="true" hidden="false"/>
    </xf>
    <xf numFmtId="164" fontId="39" fillId="2" borderId="65" xfId="0" applyFont="true" applyBorder="true" applyAlignment="false" applyProtection="false">
      <alignment horizontal="general" vertical="center" textRotation="0" wrapText="false" indent="0" shrinkToFit="false"/>
      <protection locked="true" hidden="false"/>
    </xf>
    <xf numFmtId="164" fontId="43" fillId="2" borderId="65" xfId="0" applyFont="true" applyBorder="true" applyAlignment="false" applyProtection="false">
      <alignment horizontal="general" vertical="center" textRotation="0" wrapText="false" indent="0" shrinkToFit="false"/>
      <protection locked="true" hidden="false"/>
    </xf>
    <xf numFmtId="164" fontId="39" fillId="2" borderId="67" xfId="0" applyFont="true" applyBorder="true" applyAlignment="false" applyProtection="false">
      <alignment horizontal="general" vertical="center" textRotation="0" wrapText="false" indent="0" shrinkToFit="false"/>
      <protection locked="true" hidden="false"/>
    </xf>
    <xf numFmtId="164" fontId="54" fillId="0" borderId="0" xfId="0" applyFont="true" applyBorder="false" applyAlignment="false" applyProtection="false">
      <alignment horizontal="general" vertical="center" textRotation="0" wrapText="false" indent="0" shrinkToFit="false"/>
      <protection locked="true" hidden="false"/>
    </xf>
    <xf numFmtId="164" fontId="51" fillId="0" borderId="0" xfId="0" applyFont="true" applyBorder="true" applyAlignment="true" applyProtection="false">
      <alignment horizontal="left" vertical="center" textRotation="0" wrapText="true" indent="0" shrinkToFit="false"/>
      <protection locked="true" hidden="false"/>
    </xf>
    <xf numFmtId="164" fontId="42" fillId="0" borderId="56" xfId="0" applyFont="true" applyBorder="true" applyAlignment="false" applyProtection="false">
      <alignment horizontal="general" vertical="center" textRotation="0" wrapText="false" indent="0" shrinkToFit="false"/>
      <protection locked="true" hidden="false"/>
    </xf>
    <xf numFmtId="164" fontId="39" fillId="0" borderId="68" xfId="0" applyFont="true" applyBorder="true" applyAlignment="false" applyProtection="false">
      <alignment horizontal="general" vertical="center" textRotation="0" wrapText="false" indent="0" shrinkToFit="false"/>
      <protection locked="true" hidden="false"/>
    </xf>
    <xf numFmtId="164" fontId="39" fillId="0" borderId="69" xfId="0" applyFont="true" applyBorder="true" applyAlignment="false" applyProtection="false">
      <alignment horizontal="general" vertical="center" textRotation="0" wrapText="false" indent="0" shrinkToFit="false"/>
      <protection locked="true" hidden="false"/>
    </xf>
    <xf numFmtId="164" fontId="39" fillId="0" borderId="69" xfId="0" applyFont="true" applyBorder="true" applyAlignment="false" applyProtection="false">
      <alignment horizontal="general" vertical="center" textRotation="0" wrapText="false" indent="0" shrinkToFit="false"/>
      <protection locked="true" hidden="false"/>
    </xf>
    <xf numFmtId="164" fontId="37" fillId="0" borderId="70" xfId="0" applyFont="true" applyBorder="true" applyAlignment="false" applyProtection="false">
      <alignment horizontal="general" vertical="center" textRotation="0" wrapText="false" indent="0" shrinkToFit="false"/>
      <protection locked="true" hidden="false"/>
    </xf>
    <xf numFmtId="173" fontId="44"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false" applyAlignment="true" applyProtection="false">
      <alignment horizontal="general" vertical="center" textRotation="0" wrapText="false" indent="0" shrinkToFit="false"/>
      <protection locked="tru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73" fontId="39" fillId="0" borderId="0" xfId="0" applyFont="true" applyBorder="false" applyAlignment="false" applyProtection="false">
      <alignment horizontal="general" vertical="center" textRotation="0" wrapText="false" indent="0" shrinkToFit="false"/>
      <protection locked="true" hidden="false"/>
    </xf>
    <xf numFmtId="164" fontId="37" fillId="10" borderId="3" xfId="0" applyFont="true" applyBorder="true" applyAlignment="true" applyProtection="false">
      <alignment horizontal="center" vertical="center" textRotation="0" wrapText="false" indent="0" shrinkToFit="false"/>
      <protection locked="true" hidden="false"/>
    </xf>
    <xf numFmtId="164" fontId="57" fillId="10" borderId="29" xfId="0" applyFont="true" applyBorder="true" applyAlignment="true" applyProtection="false">
      <alignment horizontal="center" vertical="center" textRotation="0" wrapText="false" indent="0" shrinkToFit="false"/>
      <protection locked="true" hidden="false"/>
    </xf>
    <xf numFmtId="164" fontId="58" fillId="8" borderId="5" xfId="0" applyFont="true" applyBorder="true" applyAlignment="true" applyProtection="true">
      <alignment horizontal="center" vertical="center" textRotation="0" wrapText="false" indent="0" shrinkToFit="false"/>
      <protection locked="true" hidden="false"/>
    </xf>
    <xf numFmtId="164" fontId="57" fillId="10" borderId="9" xfId="0" applyFont="true" applyBorder="true" applyAlignment="true" applyProtection="false">
      <alignment horizontal="center" vertical="center" textRotation="0" wrapText="false" indent="0" shrinkToFit="false"/>
      <protection locked="true" hidden="false"/>
    </xf>
    <xf numFmtId="164" fontId="58" fillId="8" borderId="5" xfId="0" applyFont="true" applyBorder="true" applyAlignment="true" applyProtection="false">
      <alignment horizontal="center" vertical="center" textRotation="0" wrapText="false" indent="0" shrinkToFit="false"/>
      <protection locked="true" hidden="false"/>
    </xf>
    <xf numFmtId="164" fontId="59" fillId="0" borderId="4" xfId="0" applyFont="true" applyBorder="true" applyAlignment="false" applyProtection="false">
      <alignment horizontal="general" vertical="center" textRotation="0" wrapText="false" indent="0" shrinkToFit="false"/>
      <protection locked="true" hidden="false"/>
    </xf>
    <xf numFmtId="164" fontId="57" fillId="0" borderId="49" xfId="0" applyFont="true" applyBorder="true" applyAlignment="true" applyProtection="false">
      <alignment horizontal="center" vertical="center" textRotation="0" wrapText="false" indent="0" shrinkToFit="false"/>
      <protection locked="true" hidden="false"/>
    </xf>
    <xf numFmtId="164" fontId="43" fillId="0" borderId="49" xfId="0" applyFont="true" applyBorder="true" applyAlignment="true" applyProtection="false">
      <alignment horizontal="center" vertical="center" textRotation="0" wrapText="false" indent="0" shrinkToFit="false"/>
      <protection locked="true" hidden="false"/>
    </xf>
    <xf numFmtId="164" fontId="43" fillId="0" borderId="49" xfId="0" applyFont="true" applyBorder="true" applyAlignment="true" applyProtection="false">
      <alignment horizontal="general" vertical="center" textRotation="0" wrapText="false" indent="0" shrinkToFit="false"/>
      <protection locked="true" hidden="false"/>
    </xf>
    <xf numFmtId="164" fontId="57" fillId="0" borderId="49" xfId="0" applyFont="true" applyBorder="true" applyAlignment="true" applyProtection="false">
      <alignment horizontal="general" vertical="center" textRotation="0" wrapText="false" indent="0" shrinkToFit="false"/>
      <protection locked="true" hidden="false"/>
    </xf>
    <xf numFmtId="164" fontId="57" fillId="0" borderId="48" xfId="0" applyFont="true" applyBorder="true" applyAlignment="true" applyProtection="false">
      <alignment horizontal="general" vertical="center" textRotation="0" wrapText="false" indent="0" shrinkToFit="false"/>
      <protection locked="true" hidden="false"/>
    </xf>
    <xf numFmtId="174" fontId="59" fillId="0" borderId="34" xfId="25" applyFont="true" applyBorder="true" applyAlignment="true" applyProtection="true">
      <alignment horizontal="right" vertical="center" textRotation="0" wrapText="false" indent="0" shrinkToFit="false"/>
      <protection locked="true" hidden="false"/>
    </xf>
    <xf numFmtId="164" fontId="57" fillId="0" borderId="71" xfId="0" applyFont="true" applyBorder="true" applyAlignment="false" applyProtection="false">
      <alignment horizontal="general" vertical="center" textRotation="0" wrapText="false" indent="0" shrinkToFit="false"/>
      <protection locked="true" hidden="false"/>
    </xf>
    <xf numFmtId="165" fontId="59" fillId="0" borderId="34" xfId="0" applyFont="true" applyBorder="true" applyAlignment="true" applyProtection="false">
      <alignment horizontal="right" vertical="center" textRotation="0" wrapText="false" indent="0" shrinkToFit="false"/>
      <protection locked="true" hidden="false"/>
    </xf>
    <xf numFmtId="164" fontId="57" fillId="0" borderId="24" xfId="0" applyFont="true" applyBorder="true" applyAlignment="false" applyProtection="false">
      <alignment horizontal="general" vertical="center" textRotation="0" wrapText="false" indent="0" shrinkToFit="false"/>
      <protection locked="true" hidden="false"/>
    </xf>
    <xf numFmtId="164" fontId="59" fillId="0" borderId="34" xfId="0" applyFont="true" applyBorder="true" applyAlignment="false" applyProtection="false">
      <alignment horizontal="general" vertical="center" textRotation="0" wrapText="false" indent="0" shrinkToFit="false"/>
      <protection locked="true" hidden="false"/>
    </xf>
    <xf numFmtId="164" fontId="57" fillId="0" borderId="48" xfId="0" applyFont="true" applyBorder="true" applyAlignment="true" applyProtection="false">
      <alignment horizontal="left" vertical="center" textRotation="0" wrapText="true" indent="0" shrinkToFit="false"/>
      <protection locked="true" hidden="false"/>
    </xf>
    <xf numFmtId="174" fontId="59" fillId="0" borderId="4" xfId="25" applyFont="true" applyBorder="true" applyAlignment="true" applyProtection="true">
      <alignment horizontal="right" vertical="center" textRotation="0" wrapText="false" indent="0" shrinkToFit="false"/>
      <protection locked="true" hidden="false"/>
    </xf>
    <xf numFmtId="164" fontId="57" fillId="0" borderId="28" xfId="0" applyFont="true" applyBorder="true" applyAlignment="false" applyProtection="false">
      <alignment horizontal="general" vertical="center" textRotation="0" wrapText="false" indent="0" shrinkToFit="false"/>
      <protection locked="true" hidden="false"/>
    </xf>
    <xf numFmtId="165" fontId="59" fillId="0" borderId="4" xfId="0" applyFont="true" applyBorder="true" applyAlignment="true" applyProtection="false">
      <alignment horizontal="right" vertical="center" textRotation="0" wrapText="false" indent="0" shrinkToFit="false"/>
      <protection locked="true" hidden="false"/>
    </xf>
    <xf numFmtId="164" fontId="57" fillId="0" borderId="28" xfId="0" applyFont="true" applyBorder="true" applyAlignment="false" applyProtection="false">
      <alignment horizontal="general" vertical="center" textRotation="0" wrapText="false" indent="0" shrinkToFit="false"/>
      <protection locked="true" hidden="false"/>
    </xf>
    <xf numFmtId="164" fontId="37" fillId="0" borderId="21" xfId="0" applyFont="true" applyBorder="true" applyAlignment="false" applyProtection="false">
      <alignment horizontal="general" vertical="center" textRotation="0" wrapText="false" indent="0" shrinkToFit="false"/>
      <protection locked="true" hidden="false"/>
    </xf>
    <xf numFmtId="164" fontId="57" fillId="0" borderId="6" xfId="0" applyFont="true" applyBorder="true" applyAlignment="true" applyProtection="false">
      <alignment horizontal="left" vertical="center" textRotation="0" wrapText="true" indent="0" shrinkToFit="false"/>
      <protection locked="true" hidden="false"/>
    </xf>
    <xf numFmtId="174" fontId="59" fillId="6" borderId="21" xfId="25" applyFont="true" applyBorder="true" applyAlignment="true" applyProtection="true">
      <alignment horizontal="right" vertical="center" textRotation="0" wrapText="false" indent="0" shrinkToFit="false"/>
      <protection locked="false" hidden="false"/>
    </xf>
    <xf numFmtId="164" fontId="57" fillId="0" borderId="72" xfId="0" applyFont="true" applyBorder="true" applyAlignment="false" applyProtection="false">
      <alignment horizontal="general" vertical="center" textRotation="0" wrapText="false" indent="0" shrinkToFit="false"/>
      <protection locked="true" hidden="false"/>
    </xf>
    <xf numFmtId="165" fontId="59" fillId="7" borderId="21" xfId="0" applyFont="true" applyBorder="true" applyAlignment="true" applyProtection="true">
      <alignment horizontal="right" vertical="center" textRotation="0" wrapText="false" indent="0" shrinkToFit="false"/>
      <protection locked="false" hidden="false"/>
    </xf>
    <xf numFmtId="164" fontId="57" fillId="0" borderId="72" xfId="0" applyFont="true" applyBorder="true" applyAlignment="false" applyProtection="true">
      <alignment horizontal="general" vertical="center" textRotation="0" wrapText="false" indent="0" shrinkToFit="false"/>
      <protection locked="false" hidden="false"/>
    </xf>
    <xf numFmtId="165" fontId="59" fillId="2" borderId="21" xfId="0" applyFont="true" applyBorder="true" applyAlignment="true" applyProtection="true">
      <alignment horizontal="right" vertical="center" textRotation="0" wrapText="false" indent="0" shrinkToFit="false"/>
      <protection locked="false" hidden="false"/>
    </xf>
    <xf numFmtId="164" fontId="57" fillId="0" borderId="72" xfId="0" applyFont="true" applyBorder="true" applyAlignment="false" applyProtection="false">
      <alignment horizontal="general" vertical="center" textRotation="0" wrapText="false" indent="0" shrinkToFit="false"/>
      <protection locked="true" hidden="false"/>
    </xf>
    <xf numFmtId="164" fontId="57" fillId="0" borderId="73" xfId="0" applyFont="true" applyBorder="true" applyAlignment="false" applyProtection="false">
      <alignment horizontal="general" vertical="center" textRotation="0" wrapText="false" indent="0" shrinkToFit="false"/>
      <protection locked="true" hidden="false"/>
    </xf>
    <xf numFmtId="164" fontId="57" fillId="0" borderId="73" xfId="0" applyFont="true" applyBorder="true" applyAlignment="false" applyProtection="false">
      <alignment horizontal="general" vertical="center" textRotation="0" wrapText="false" indent="0" shrinkToFit="false"/>
      <protection locked="true" hidden="false"/>
    </xf>
    <xf numFmtId="164" fontId="57" fillId="0" borderId="74" xfId="0" applyFont="true" applyBorder="true" applyAlignment="true" applyProtection="false">
      <alignment horizontal="center" vertical="center" textRotation="0" wrapText="false" indent="0" shrinkToFit="false"/>
      <protection locked="true" hidden="false"/>
    </xf>
    <xf numFmtId="164" fontId="57" fillId="0" borderId="66" xfId="0" applyFont="true" applyBorder="true" applyAlignment="true" applyProtection="false">
      <alignment horizontal="general" vertical="center" textRotation="0" wrapText="false" indent="0" shrinkToFit="false"/>
      <protection locked="true" hidden="false"/>
    </xf>
    <xf numFmtId="164" fontId="57" fillId="0" borderId="65" xfId="0" applyFont="true" applyBorder="true" applyAlignment="false" applyProtection="false">
      <alignment horizontal="general" vertical="center" textRotation="0" wrapText="false" indent="0" shrinkToFit="false"/>
      <protection locked="true" hidden="false"/>
    </xf>
    <xf numFmtId="164" fontId="57" fillId="0" borderId="75" xfId="0" applyFont="true" applyBorder="true" applyAlignment="false" applyProtection="false">
      <alignment horizontal="general" vertical="center" textRotation="0" wrapText="false" indent="0" shrinkToFit="false"/>
      <protection locked="true" hidden="false"/>
    </xf>
    <xf numFmtId="174" fontId="59" fillId="6" borderId="76" xfId="25" applyFont="true" applyBorder="true" applyAlignment="true" applyProtection="true">
      <alignment horizontal="right" vertical="center" textRotation="0" wrapText="false" indent="0" shrinkToFit="false"/>
      <protection locked="false" hidden="false"/>
    </xf>
    <xf numFmtId="164" fontId="57" fillId="0" borderId="77" xfId="0" applyFont="true" applyBorder="true" applyAlignment="false" applyProtection="true">
      <alignment horizontal="general" vertical="center" textRotation="0" wrapText="false" indent="0" shrinkToFit="false"/>
      <protection locked="false" hidden="false"/>
    </xf>
    <xf numFmtId="165" fontId="59" fillId="7" borderId="76" xfId="0" applyFont="true" applyBorder="true" applyAlignment="true" applyProtection="true">
      <alignment horizontal="right" vertical="center" textRotation="0" wrapText="false" indent="0" shrinkToFit="false"/>
      <protection locked="false" hidden="false"/>
    </xf>
    <xf numFmtId="165" fontId="59" fillId="2" borderId="76" xfId="0" applyFont="true" applyBorder="true" applyAlignment="true" applyProtection="true">
      <alignment horizontal="right" vertical="center" textRotation="0" wrapText="false" indent="0" shrinkToFit="false"/>
      <protection locked="false" hidden="false"/>
    </xf>
    <xf numFmtId="164" fontId="57" fillId="0" borderId="77" xfId="0" applyFont="true" applyBorder="true" applyAlignment="false" applyProtection="false">
      <alignment horizontal="general" vertical="center" textRotation="0" wrapText="false" indent="0" shrinkToFit="false"/>
      <protection locked="true" hidden="false"/>
    </xf>
    <xf numFmtId="164" fontId="57" fillId="0" borderId="78" xfId="0" applyFont="true" applyBorder="true" applyAlignment="true" applyProtection="false">
      <alignment horizontal="general" vertical="center" textRotation="0" wrapText="false" indent="0" shrinkToFit="false"/>
      <protection locked="true" hidden="false"/>
    </xf>
    <xf numFmtId="164" fontId="57" fillId="0" borderId="0" xfId="0" applyFont="true" applyBorder="true" applyAlignment="false" applyProtection="false">
      <alignment horizontal="general" vertical="center" textRotation="0" wrapText="false" indent="0" shrinkToFit="false"/>
      <protection locked="true" hidden="false"/>
    </xf>
    <xf numFmtId="164" fontId="57" fillId="0" borderId="43" xfId="0" applyFont="true" applyBorder="true" applyAlignment="false" applyProtection="false">
      <alignment horizontal="general" vertical="center" textRotation="0" wrapText="false" indent="0" shrinkToFit="false"/>
      <protection locked="true" hidden="false"/>
    </xf>
    <xf numFmtId="164" fontId="57" fillId="0" borderId="77" xfId="0" applyFont="true" applyBorder="true" applyAlignment="true" applyProtection="false">
      <alignment horizontal="left" vertical="center" textRotation="0" wrapText="true" indent="0" shrinkToFit="false"/>
      <protection locked="true" hidden="false"/>
    </xf>
    <xf numFmtId="164" fontId="37" fillId="0" borderId="41" xfId="0" applyFont="true" applyBorder="true" applyAlignment="false" applyProtection="false">
      <alignment horizontal="general" vertical="center" textRotation="0" wrapText="false" indent="0" shrinkToFit="false"/>
      <protection locked="true" hidden="false"/>
    </xf>
    <xf numFmtId="164" fontId="57" fillId="0" borderId="79" xfId="0" applyFont="true" applyBorder="true" applyAlignment="true" applyProtection="false">
      <alignment horizontal="left" vertical="center" textRotation="0" wrapText="true" indent="0" shrinkToFit="false"/>
      <protection locked="true" hidden="false"/>
    </xf>
    <xf numFmtId="174" fontId="59" fillId="6" borderId="41" xfId="25" applyFont="true" applyBorder="true" applyAlignment="true" applyProtection="true">
      <alignment horizontal="right" vertical="center" textRotation="0" wrapText="false" indent="0" shrinkToFit="false"/>
      <protection locked="false" hidden="false"/>
    </xf>
    <xf numFmtId="164" fontId="57" fillId="0" borderId="79" xfId="0" applyFont="true" applyBorder="true" applyAlignment="false" applyProtection="true">
      <alignment horizontal="general" vertical="center" textRotation="0" wrapText="false" indent="0" shrinkToFit="false"/>
      <protection locked="false" hidden="false"/>
    </xf>
    <xf numFmtId="165" fontId="59" fillId="7" borderId="41" xfId="0" applyFont="true" applyBorder="true" applyAlignment="true" applyProtection="true">
      <alignment horizontal="right" vertical="center" textRotation="0" wrapText="false" indent="0" shrinkToFit="false"/>
      <protection locked="false" hidden="false"/>
    </xf>
    <xf numFmtId="165" fontId="59" fillId="2" borderId="41" xfId="0" applyFont="true" applyBorder="true" applyAlignment="true" applyProtection="true">
      <alignment horizontal="right" vertical="center" textRotation="0" wrapText="false" indent="0" shrinkToFit="false"/>
      <protection locked="false" hidden="false"/>
    </xf>
    <xf numFmtId="164" fontId="57" fillId="0" borderId="79" xfId="0" applyFont="true" applyBorder="true" applyAlignment="false" applyProtection="false">
      <alignment horizontal="general" vertical="center" textRotation="0" wrapText="false" indent="0" shrinkToFit="false"/>
      <protection locked="true" hidden="false"/>
    </xf>
    <xf numFmtId="164" fontId="37" fillId="0" borderId="0" xfId="0" applyFont="true" applyBorder="true" applyAlignment="false" applyProtection="false">
      <alignment horizontal="general" vertical="center" textRotation="0" wrapText="false" indent="0" shrinkToFit="false"/>
      <protection locked="true" hidden="false"/>
    </xf>
    <xf numFmtId="164" fontId="57" fillId="0" borderId="0" xfId="0" applyFont="true" applyBorder="true" applyAlignment="true" applyProtection="false">
      <alignment horizontal="center" vertical="center" textRotation="0" wrapText="false" indent="0" shrinkToFit="false"/>
      <protection locked="true" hidden="false"/>
    </xf>
    <xf numFmtId="164" fontId="57" fillId="0" borderId="0" xfId="0" applyFont="true" applyBorder="true" applyAlignment="true" applyProtection="false">
      <alignment horizontal="left" vertical="center" textRotation="0" wrapText="true" indent="0" shrinkToFit="false"/>
      <protection locked="true" hidden="false"/>
    </xf>
    <xf numFmtId="164" fontId="57" fillId="0" borderId="0" xfId="0" applyFont="true" applyBorder="true" applyAlignment="true" applyProtection="false">
      <alignment horizontal="left" vertical="center" textRotation="0" wrapText="false" indent="0" shrinkToFit="false"/>
      <protection locked="true" hidden="false"/>
    </xf>
    <xf numFmtId="164" fontId="37" fillId="0" borderId="80" xfId="0" applyFont="true" applyBorder="true" applyAlignment="false" applyProtection="false">
      <alignment horizontal="general" vertical="center" textRotation="0" wrapText="false" indent="0" shrinkToFit="false"/>
      <protection locked="true" hidden="false"/>
    </xf>
    <xf numFmtId="164" fontId="61" fillId="0" borderId="0" xfId="0" applyFont="true" applyBorder="false" applyAlignment="true" applyProtection="false">
      <alignment horizontal="general" vertical="top" textRotation="0" wrapText="false" indent="0" shrinkToFit="false"/>
      <protection locked="true" hidden="false"/>
    </xf>
    <xf numFmtId="164" fontId="59" fillId="0" borderId="0" xfId="0" applyFont="true" applyBorder="false" applyAlignment="true" applyProtection="false">
      <alignment horizontal="right" vertical="top" textRotation="0" wrapText="false" indent="0" shrinkToFit="false"/>
      <protection locked="true" hidden="false"/>
    </xf>
    <xf numFmtId="164" fontId="59" fillId="0" borderId="0" xfId="0" applyFont="true" applyBorder="true" applyAlignment="true" applyProtection="false">
      <alignment horizontal="left" vertical="center" textRotation="0" wrapText="true" indent="0" shrinkToFit="false"/>
      <protection locked="true" hidden="false"/>
    </xf>
    <xf numFmtId="164" fontId="61" fillId="0" borderId="0" xfId="0" applyFont="true" applyBorder="false" applyAlignment="false" applyProtection="false">
      <alignment horizontal="general" vertical="center" textRotation="0" wrapText="false" indent="0" shrinkToFit="false"/>
      <protection locked="true" hidden="false"/>
    </xf>
    <xf numFmtId="164" fontId="59" fillId="0" borderId="0" xfId="0" applyFont="true" applyBorder="false" applyAlignment="true" applyProtection="false">
      <alignment horizontal="left" vertical="center" textRotation="0" wrapText="true" indent="0" shrinkToFit="false"/>
      <protection locked="true" hidden="false"/>
    </xf>
    <xf numFmtId="164" fontId="37" fillId="0" borderId="0" xfId="0" applyFont="true" applyBorder="false" applyAlignment="true" applyProtection="false">
      <alignment horizontal="left" vertical="center" textRotation="0" wrapText="true" indent="0" shrinkToFit="false"/>
      <protection locked="true" hidden="false"/>
    </xf>
    <xf numFmtId="164" fontId="59" fillId="0" borderId="0" xfId="0" applyFont="true" applyBorder="true" applyAlignment="true" applyProtection="false">
      <alignment horizontal="right" vertical="top" textRotation="0" wrapText="false" indent="0" shrinkToFit="false"/>
      <protection locked="true" hidden="false"/>
    </xf>
    <xf numFmtId="164" fontId="51" fillId="0" borderId="0" xfId="0" applyFont="true" applyBorder="true" applyAlignment="true" applyProtection="false">
      <alignment horizontal="general" vertical="center" textRotation="0" wrapText="true" indent="0" shrinkToFit="false"/>
      <protection locked="true" hidden="false"/>
    </xf>
    <xf numFmtId="164" fontId="42" fillId="0" borderId="3" xfId="0" applyFont="true" applyBorder="true" applyAlignment="true" applyProtection="false">
      <alignment horizontal="left" vertical="center" textRotation="0" wrapText="false" indent="0" shrinkToFit="false"/>
      <protection locked="true" hidden="false"/>
    </xf>
    <xf numFmtId="164" fontId="42" fillId="0" borderId="57" xfId="0" applyFont="true" applyBorder="true" applyAlignment="true" applyProtection="false">
      <alignment horizontal="general" vertical="center" textRotation="0" wrapText="false" indent="0" shrinkToFit="false"/>
      <protection locked="true" hidden="false"/>
    </xf>
    <xf numFmtId="164" fontId="42" fillId="0" borderId="13" xfId="0" applyFont="true" applyBorder="true" applyAlignment="false" applyProtection="false">
      <alignment horizontal="general" vertical="center" textRotation="0" wrapText="false" indent="0" shrinkToFit="false"/>
      <protection locked="true" hidden="false"/>
    </xf>
    <xf numFmtId="164" fontId="42" fillId="0" borderId="14" xfId="0" applyFont="true" applyBorder="true" applyAlignment="false" applyProtection="false">
      <alignment horizontal="general" vertical="center" textRotation="0" wrapText="false" indent="0" shrinkToFit="false"/>
      <protection locked="true" hidden="false"/>
    </xf>
    <xf numFmtId="164" fontId="42" fillId="6" borderId="14" xfId="0" applyFont="true" applyBorder="true" applyAlignment="true" applyProtection="true">
      <alignment horizontal="center" vertical="center" textRotation="0" wrapText="false" indent="0" shrinkToFit="false"/>
      <protection locked="false" hidden="false"/>
    </xf>
    <xf numFmtId="164" fontId="42" fillId="0" borderId="14" xfId="0" applyFont="true" applyBorder="true" applyAlignment="true" applyProtection="false">
      <alignment horizontal="center" vertical="center" textRotation="0" wrapText="false" indent="0" shrinkToFit="false"/>
      <protection locked="true" hidden="false"/>
    </xf>
    <xf numFmtId="164" fontId="42" fillId="0" borderId="52" xfId="0" applyFont="true" applyBorder="true" applyAlignment="false" applyProtection="false">
      <alignment horizontal="general" vertical="center" textRotation="0" wrapText="false" indent="0" shrinkToFit="false"/>
      <protection locked="true" hidden="false"/>
    </xf>
    <xf numFmtId="164" fontId="51" fillId="0" borderId="0" xfId="0" applyFont="true" applyBorder="false" applyAlignment="true" applyProtection="false">
      <alignment horizontal="right" vertical="top" textRotation="0" wrapText="false" indent="0" shrinkToFit="false"/>
      <protection locked="true" hidden="false"/>
    </xf>
    <xf numFmtId="164" fontId="51" fillId="0" borderId="0" xfId="0" applyFont="true" applyBorder="true" applyAlignment="true" applyProtection="false">
      <alignment horizontal="left" vertical="top" textRotation="0" wrapText="true" indent="0" shrinkToFit="false"/>
      <protection locked="true" hidden="false"/>
    </xf>
    <xf numFmtId="164" fontId="51" fillId="0" borderId="0" xfId="0" applyFont="true" applyBorder="false" applyAlignment="true" applyProtection="false">
      <alignment horizontal="left" vertical="top" textRotation="0" wrapText="true" indent="0" shrinkToFit="false"/>
      <protection locked="true" hidden="false"/>
    </xf>
    <xf numFmtId="164" fontId="37" fillId="0" borderId="0" xfId="0" applyFont="true" applyBorder="false" applyAlignment="true" applyProtection="false">
      <alignment horizontal="general" vertical="center" textRotation="0" wrapText="false" indent="0" shrinkToFit="false"/>
      <protection locked="true" hidden="false"/>
    </xf>
    <xf numFmtId="164" fontId="54" fillId="0" borderId="0" xfId="0" applyFont="true" applyBorder="false" applyAlignment="true" applyProtection="false">
      <alignment horizontal="general" vertical="center" textRotation="0" wrapText="false" indent="0" shrinkToFit="false"/>
      <protection locked="true" hidden="false"/>
    </xf>
    <xf numFmtId="164" fontId="42" fillId="0" borderId="2" xfId="0" applyFont="true" applyBorder="true" applyAlignment="true" applyProtection="false">
      <alignment horizontal="left" vertical="center" textRotation="0" wrapText="true" indent="0" shrinkToFit="false"/>
      <protection locked="true" hidden="false"/>
    </xf>
    <xf numFmtId="164" fontId="42" fillId="0" borderId="3" xfId="0" applyFont="true" applyBorder="true" applyAlignment="true" applyProtection="false">
      <alignment horizontal="left" vertical="center" textRotation="0" wrapText="true" indent="0" shrinkToFit="false"/>
      <protection locked="true" hidden="false"/>
    </xf>
    <xf numFmtId="164" fontId="42" fillId="5" borderId="34" xfId="0" applyFont="true" applyBorder="true" applyAlignment="true" applyProtection="false">
      <alignment horizontal="general" vertical="center" textRotation="0" wrapText="false" indent="0" shrinkToFit="false"/>
      <protection locked="true" hidden="false"/>
    </xf>
    <xf numFmtId="164" fontId="42" fillId="5" borderId="80" xfId="0" applyFont="true" applyBorder="true" applyAlignment="true" applyProtection="false">
      <alignment horizontal="general" vertical="center" textRotation="0" wrapText="false" indent="0" shrinkToFit="false"/>
      <protection locked="true" hidden="false"/>
    </xf>
    <xf numFmtId="164" fontId="39" fillId="5" borderId="80" xfId="0" applyFont="true" applyBorder="true" applyAlignment="true" applyProtection="false">
      <alignment horizontal="general" vertical="center" textRotation="0" wrapText="false" indent="0" shrinkToFit="false"/>
      <protection locked="true" hidden="false"/>
    </xf>
    <xf numFmtId="164" fontId="42" fillId="5" borderId="80" xfId="0" applyFont="true" applyBorder="true" applyAlignment="true" applyProtection="true">
      <alignment horizontal="center" vertical="center" textRotation="0" wrapText="false" indent="0" shrinkToFit="false"/>
      <protection locked="false" hidden="false"/>
    </xf>
    <xf numFmtId="164" fontId="51" fillId="5" borderId="35" xfId="0" applyFont="true" applyBorder="true" applyAlignment="true" applyProtection="false">
      <alignment horizontal="general" vertical="center" textRotation="0" wrapText="false" indent="0" shrinkToFit="false"/>
      <protection locked="true" hidden="false"/>
    </xf>
    <xf numFmtId="164" fontId="51" fillId="5" borderId="6" xfId="0" applyFont="true" applyBorder="true" applyAlignment="true" applyProtection="false">
      <alignment horizontal="center" vertical="center" textRotation="0" wrapText="true" indent="0" shrinkToFit="false"/>
      <protection locked="true" hidden="false"/>
    </xf>
    <xf numFmtId="164" fontId="51" fillId="5" borderId="6" xfId="0" applyFont="true" applyBorder="true" applyAlignment="true" applyProtection="false">
      <alignment horizontal="center" vertical="center" textRotation="0" wrapText="false" indent="0" shrinkToFit="false"/>
      <protection locked="true" hidden="false"/>
    </xf>
    <xf numFmtId="164" fontId="57" fillId="0" borderId="0" xfId="0" applyFont="true" applyBorder="false" applyAlignment="true" applyProtection="false">
      <alignment horizontal="general" vertical="center" textRotation="0" wrapText="false" indent="0" shrinkToFit="false"/>
      <protection locked="true" hidden="false"/>
    </xf>
    <xf numFmtId="164" fontId="62" fillId="0" borderId="0" xfId="0" applyFont="true" applyBorder="false" applyAlignment="true" applyProtection="false">
      <alignment horizontal="general" vertical="center" textRotation="0" wrapText="false" indent="0" shrinkToFit="false"/>
      <protection locked="true" hidden="false"/>
    </xf>
    <xf numFmtId="164" fontId="42" fillId="0" borderId="15" xfId="0" applyFont="true" applyBorder="true" applyAlignment="true" applyProtection="false">
      <alignment horizontal="center" vertical="center" textRotation="0" wrapText="false" indent="0" shrinkToFit="false"/>
      <protection locked="true" hidden="false"/>
    </xf>
    <xf numFmtId="164" fontId="43" fillId="5" borderId="81" xfId="0" applyFont="true" applyBorder="true" applyAlignment="true" applyProtection="false">
      <alignment horizontal="general" vertical="center" textRotation="0" wrapText="true" indent="0" shrinkToFit="false"/>
      <protection locked="true" hidden="false"/>
    </xf>
    <xf numFmtId="165" fontId="42" fillId="7" borderId="82" xfId="0" applyFont="true" applyBorder="true" applyAlignment="true" applyProtection="true">
      <alignment horizontal="general" vertical="center" textRotation="0" wrapText="false" indent="0" shrinkToFit="false"/>
      <protection locked="false" hidden="false"/>
    </xf>
    <xf numFmtId="164" fontId="43" fillId="5" borderId="83" xfId="0" applyFont="true" applyBorder="true" applyAlignment="true" applyProtection="true">
      <alignment horizontal="general" vertical="center" textRotation="0" wrapText="false" indent="0" shrinkToFit="false"/>
      <protection locked="false" hidden="false"/>
    </xf>
    <xf numFmtId="164" fontId="43" fillId="0" borderId="83" xfId="0" applyFont="true" applyBorder="true" applyAlignment="true" applyProtection="true">
      <alignment horizontal="general" vertical="center" textRotation="0" wrapText="false" indent="0" shrinkToFit="false"/>
      <protection locked="false" hidden="false"/>
    </xf>
    <xf numFmtId="164" fontId="43" fillId="5" borderId="84" xfId="0" applyFont="true" applyBorder="true" applyAlignment="false" applyProtection="false">
      <alignment horizontal="general" vertical="center" textRotation="0" wrapText="false" indent="0" shrinkToFit="false"/>
      <protection locked="true" hidden="false"/>
    </xf>
    <xf numFmtId="164" fontId="43" fillId="5" borderId="76" xfId="0" applyFont="true" applyBorder="true" applyAlignment="true" applyProtection="false">
      <alignment horizontal="general" vertical="center" textRotation="0" wrapText="false" indent="0" shrinkToFit="false"/>
      <protection locked="true" hidden="false"/>
    </xf>
    <xf numFmtId="164" fontId="43" fillId="5" borderId="65" xfId="0" applyFont="true" applyBorder="true" applyAlignment="true" applyProtection="false">
      <alignment horizontal="general" vertical="center" textRotation="0" wrapText="false" indent="0" shrinkToFit="false"/>
      <protection locked="true" hidden="false"/>
    </xf>
    <xf numFmtId="164" fontId="42" fillId="5" borderId="65" xfId="0" applyFont="true" applyBorder="true" applyAlignment="true" applyProtection="false">
      <alignment horizontal="general" vertical="center" textRotation="0" wrapText="false" indent="0" shrinkToFit="false"/>
      <protection locked="true" hidden="false"/>
    </xf>
    <xf numFmtId="164" fontId="42" fillId="5" borderId="85" xfId="0" applyFont="true" applyBorder="true" applyAlignment="true" applyProtection="false">
      <alignment horizontal="general" vertical="center" textRotation="0" wrapText="false" indent="0" shrinkToFit="false"/>
      <protection locked="true" hidden="false"/>
    </xf>
    <xf numFmtId="175" fontId="42" fillId="7" borderId="82" xfId="0" applyFont="true" applyBorder="true" applyAlignment="true" applyProtection="true">
      <alignment horizontal="general" vertical="center" textRotation="0" wrapText="false" indent="0" shrinkToFit="false"/>
      <protection locked="false" hidden="false"/>
    </xf>
    <xf numFmtId="164" fontId="43" fillId="5" borderId="86" xfId="0" applyFont="true" applyBorder="true" applyAlignment="true" applyProtection="true">
      <alignment horizontal="general" vertical="center" textRotation="0" wrapText="false" indent="0" shrinkToFit="false"/>
      <protection locked="false" hidden="false"/>
    </xf>
    <xf numFmtId="164" fontId="43" fillId="0" borderId="86" xfId="0" applyFont="true" applyBorder="true" applyAlignment="true" applyProtection="true">
      <alignment horizontal="general" vertical="center" textRotation="0" wrapText="false" indent="0" shrinkToFit="false"/>
      <protection locked="false" hidden="false"/>
    </xf>
    <xf numFmtId="164" fontId="43" fillId="5" borderId="87" xfId="0" applyFont="true" applyBorder="true" applyAlignment="false" applyProtection="false">
      <alignment horizontal="general" vertical="center" textRotation="0" wrapText="false" indent="0" shrinkToFit="false"/>
      <protection locked="true" hidden="false"/>
    </xf>
    <xf numFmtId="164" fontId="43" fillId="5" borderId="88" xfId="0" applyFont="true" applyBorder="true" applyAlignment="true" applyProtection="false">
      <alignment horizontal="general" vertical="center" textRotation="0" wrapText="false" indent="0" shrinkToFit="false"/>
      <protection locked="true" hidden="false"/>
    </xf>
    <xf numFmtId="164" fontId="43" fillId="5" borderId="62" xfId="0" applyFont="true" applyBorder="true" applyAlignment="true" applyProtection="false">
      <alignment horizontal="general" vertical="center" textRotation="0" wrapText="false" indent="0" shrinkToFit="false"/>
      <protection locked="true" hidden="false"/>
    </xf>
    <xf numFmtId="164" fontId="42" fillId="5" borderId="62" xfId="0" applyFont="true" applyBorder="true" applyAlignment="true" applyProtection="false">
      <alignment horizontal="general" vertical="center" textRotation="0" wrapText="false" indent="0" shrinkToFit="false"/>
      <protection locked="true" hidden="false"/>
    </xf>
    <xf numFmtId="176" fontId="42" fillId="7" borderId="5" xfId="0" applyFont="true" applyBorder="true" applyAlignment="true" applyProtection="true">
      <alignment horizontal="general" vertical="center" textRotation="0" wrapText="false" indent="0" shrinkToFit="false"/>
      <protection locked="false" hidden="false"/>
    </xf>
    <xf numFmtId="164" fontId="43" fillId="5" borderId="0" xfId="0" applyFont="true" applyBorder="true" applyAlignment="true" applyProtection="false">
      <alignment horizontal="general" vertical="center" textRotation="0" wrapText="false" indent="0" shrinkToFit="false"/>
      <protection locked="true" hidden="false"/>
    </xf>
    <xf numFmtId="164" fontId="42" fillId="5" borderId="0" xfId="0" applyFont="true" applyBorder="true" applyAlignment="true" applyProtection="false">
      <alignment horizontal="general" vertical="center" textRotation="0" wrapText="false" indent="0" shrinkToFit="false"/>
      <protection locked="true" hidden="false"/>
    </xf>
    <xf numFmtId="165" fontId="42" fillId="5" borderId="5" xfId="0" applyFont="true" applyBorder="true" applyAlignment="true" applyProtection="true">
      <alignment horizontal="general" vertical="center" textRotation="0" wrapText="false" indent="0" shrinkToFit="false"/>
      <protection locked="true" hidden="false"/>
    </xf>
    <xf numFmtId="164" fontId="43" fillId="5" borderId="87" xfId="0" applyFont="true" applyBorder="true" applyAlignment="false" applyProtection="true">
      <alignment horizontal="general" vertical="center" textRotation="0" wrapText="false" indent="0" shrinkToFit="false"/>
      <protection locked="true" hidden="false"/>
    </xf>
    <xf numFmtId="164" fontId="37" fillId="0" borderId="4" xfId="0" applyFont="true" applyBorder="true" applyAlignment="false" applyProtection="false">
      <alignment horizontal="general" vertical="center" textRotation="0" wrapText="false" indent="0" shrinkToFit="false"/>
      <protection locked="true" hidden="false"/>
    </xf>
    <xf numFmtId="164" fontId="59" fillId="0" borderId="48" xfId="0" applyFont="true" applyBorder="true" applyAlignment="false" applyProtection="false">
      <alignment horizontal="general" vertical="center" textRotation="0" wrapText="false" indent="0" shrinkToFit="false"/>
      <protection locked="true" hidden="false"/>
    </xf>
    <xf numFmtId="164" fontId="59" fillId="0" borderId="3" xfId="0" applyFont="true" applyBorder="true" applyAlignment="true" applyProtection="false">
      <alignment horizontal="center" vertical="center" textRotation="0" wrapText="false" indent="0" shrinkToFit="false"/>
      <protection locked="true" hidden="false"/>
    </xf>
    <xf numFmtId="164" fontId="59" fillId="0" borderId="49" xfId="0" applyFont="true" applyBorder="true" applyAlignment="true" applyProtection="false">
      <alignment horizontal="center" vertical="center" textRotation="0" wrapText="false" indent="0" shrinkToFit="false"/>
      <protection locked="true" hidden="false"/>
    </xf>
    <xf numFmtId="164" fontId="59" fillId="0" borderId="3" xfId="0" applyFont="true" applyBorder="true" applyAlignment="true" applyProtection="false">
      <alignment horizontal="center" vertical="center" textRotation="0" wrapText="false" indent="0" shrinkToFit="false"/>
      <protection locked="true" hidden="false"/>
    </xf>
    <xf numFmtId="164" fontId="59" fillId="0" borderId="80" xfId="0" applyFont="true" applyBorder="true" applyAlignment="false" applyProtection="false">
      <alignment horizontal="general" vertical="center" textRotation="0" wrapText="false" indent="0" shrinkToFit="false"/>
      <protection locked="true" hidden="false"/>
    </xf>
    <xf numFmtId="164" fontId="59" fillId="0" borderId="34" xfId="0" applyFont="true" applyBorder="true" applyAlignment="true" applyProtection="false">
      <alignment horizontal="center" vertical="center" textRotation="0" wrapText="false" indent="0" shrinkToFit="false"/>
      <protection locked="true" hidden="false"/>
    </xf>
    <xf numFmtId="164" fontId="59" fillId="0" borderId="35" xfId="0" applyFont="true" applyBorder="true" applyAlignment="false" applyProtection="false">
      <alignment horizontal="general" vertical="center" textRotation="0" wrapText="false" indent="0" shrinkToFit="false"/>
      <protection locked="true" hidden="false"/>
    </xf>
    <xf numFmtId="164" fontId="43" fillId="0" borderId="89" xfId="0" applyFont="true" applyBorder="true" applyAlignment="true" applyProtection="false">
      <alignment horizontal="general" vertical="center" textRotation="0" wrapText="true" indent="0" shrinkToFit="false"/>
      <protection locked="true" hidden="false"/>
    </xf>
    <xf numFmtId="164" fontId="39" fillId="7" borderId="90" xfId="0" applyFont="true" applyBorder="true" applyAlignment="false" applyProtection="false">
      <alignment horizontal="general" vertical="center" textRotation="0" wrapText="false" indent="0" shrinkToFit="false"/>
      <protection locked="true" hidden="false"/>
    </xf>
    <xf numFmtId="164" fontId="43" fillId="5" borderId="91" xfId="0" applyFont="true" applyBorder="true" applyAlignment="true" applyProtection="false">
      <alignment horizontal="general" vertical="center" textRotation="0" wrapText="false" indent="0" shrinkToFit="false"/>
      <protection locked="true" hidden="false"/>
    </xf>
    <xf numFmtId="164" fontId="42" fillId="5" borderId="91" xfId="0" applyFont="true" applyBorder="true" applyAlignment="true" applyProtection="false">
      <alignment horizontal="general" vertical="center" textRotation="0" wrapText="false" indent="0" shrinkToFit="false"/>
      <protection locked="true" hidden="false"/>
    </xf>
    <xf numFmtId="165" fontId="42" fillId="5" borderId="21" xfId="0" applyFont="true" applyBorder="true" applyAlignment="true" applyProtection="true">
      <alignment horizontal="general" vertical="center" textRotation="0" wrapText="false" indent="0" shrinkToFit="false"/>
      <protection locked="true" hidden="false"/>
    </xf>
    <xf numFmtId="164" fontId="43" fillId="5" borderId="43" xfId="0" applyFont="true" applyBorder="true" applyAlignment="true" applyProtection="true">
      <alignment horizontal="general" vertical="center" textRotation="0" wrapText="false" indent="0" shrinkToFit="false"/>
      <protection locked="true" hidden="false"/>
    </xf>
    <xf numFmtId="165" fontId="42" fillId="5" borderId="92" xfId="0" applyFont="true" applyBorder="true" applyAlignment="true" applyProtection="true">
      <alignment horizontal="center" vertical="center" textRotation="0" wrapText="false" indent="0" shrinkToFit="false"/>
      <protection locked="true" hidden="false"/>
    </xf>
    <xf numFmtId="164" fontId="42" fillId="5" borderId="92" xfId="0" applyFont="true" applyBorder="true" applyAlignment="true" applyProtection="true">
      <alignment horizontal="center" vertical="center" textRotation="0" wrapText="false" indent="0" shrinkToFit="false"/>
      <protection locked="true" hidden="false"/>
    </xf>
    <xf numFmtId="164" fontId="59" fillId="0" borderId="6" xfId="0" applyFont="true" applyBorder="true" applyAlignment="false" applyProtection="false">
      <alignment horizontal="general" vertical="center" textRotation="0" wrapText="false" indent="0" shrinkToFit="false"/>
      <protection locked="true" hidden="false"/>
    </xf>
    <xf numFmtId="167" fontId="59" fillId="0" borderId="6" xfId="0" applyFont="true" applyBorder="true" applyAlignment="false" applyProtection="false">
      <alignment horizontal="general" vertical="center" textRotation="0" wrapText="false" indent="0" shrinkToFit="false"/>
      <protection locked="true" hidden="false"/>
    </xf>
    <xf numFmtId="167" fontId="59" fillId="0" borderId="80" xfId="0" applyFont="true" applyBorder="true" applyAlignment="false" applyProtection="false">
      <alignment horizontal="general" vertical="center" textRotation="0" wrapText="false" indent="0" shrinkToFit="false"/>
      <protection locked="true" hidden="false"/>
    </xf>
    <xf numFmtId="168" fontId="59" fillId="0" borderId="6" xfId="25" applyFont="true" applyBorder="true" applyAlignment="true" applyProtection="true">
      <alignment horizontal="general" vertical="center" textRotation="0" wrapText="false" indent="0" shrinkToFit="false"/>
      <protection locked="true" hidden="false"/>
    </xf>
    <xf numFmtId="164" fontId="59" fillId="0" borderId="34" xfId="0" applyFont="true" applyBorder="true" applyAlignment="false" applyProtection="false">
      <alignment horizontal="general" vertical="center" textRotation="0" wrapText="false" indent="0" shrinkToFit="false"/>
      <protection locked="true" hidden="false"/>
    </xf>
    <xf numFmtId="164" fontId="51" fillId="0" borderId="93" xfId="0" applyFont="true" applyBorder="true" applyAlignment="false" applyProtection="false">
      <alignment horizontal="general" vertical="center" textRotation="0" wrapText="false" indent="0" shrinkToFit="false"/>
      <protection locked="true" hidden="false"/>
    </xf>
    <xf numFmtId="165" fontId="51" fillId="5" borderId="62" xfId="0" applyFont="true" applyBorder="true" applyAlignment="true" applyProtection="false">
      <alignment horizontal="general" vertical="center" textRotation="0" wrapText="false" indent="0" shrinkToFit="false"/>
      <protection locked="true" hidden="false"/>
    </xf>
    <xf numFmtId="165" fontId="51" fillId="5" borderId="62" xfId="0" applyFont="true" applyBorder="true" applyAlignment="true" applyProtection="false">
      <alignment horizontal="general" vertical="center" textRotation="0" wrapText="false" indent="0" shrinkToFit="true"/>
      <protection locked="true" hidden="false"/>
    </xf>
    <xf numFmtId="164" fontId="51" fillId="5" borderId="62" xfId="0" applyFont="true" applyBorder="true" applyAlignment="true" applyProtection="false">
      <alignment horizontal="general" vertical="center" textRotation="0" wrapText="false" indent="0" shrinkToFit="false"/>
      <protection locked="true" hidden="false"/>
    </xf>
    <xf numFmtId="165" fontId="51" fillId="5" borderId="21" xfId="0" applyFont="true" applyBorder="true" applyAlignment="true" applyProtection="true">
      <alignment horizontal="general" vertical="center" textRotation="0" wrapText="false" indent="0" shrinkToFit="false"/>
      <protection locked="true" hidden="false"/>
    </xf>
    <xf numFmtId="165" fontId="51" fillId="5" borderId="0" xfId="0" applyFont="true" applyBorder="true" applyAlignment="true" applyProtection="true">
      <alignment horizontal="general" vertical="center" textRotation="0" wrapText="false" indent="0" shrinkToFit="true"/>
      <protection locked="true" hidden="false"/>
    </xf>
    <xf numFmtId="165" fontId="51" fillId="5" borderId="0" xfId="0" applyFont="true" applyBorder="true" applyAlignment="true" applyProtection="true">
      <alignment horizontal="general" vertical="center" textRotation="0" wrapText="false" indent="0" shrinkToFit="false"/>
      <protection locked="true" hidden="false"/>
    </xf>
    <xf numFmtId="164" fontId="51" fillId="5" borderId="43" xfId="0" applyFont="true" applyBorder="true" applyAlignment="true" applyProtection="true">
      <alignment horizontal="general" vertical="center" textRotation="0" wrapText="false" indent="0" shrinkToFit="false"/>
      <protection locked="true" hidden="false"/>
    </xf>
    <xf numFmtId="164" fontId="59" fillId="0" borderId="8" xfId="0" applyFont="true" applyBorder="true" applyAlignment="false" applyProtection="false">
      <alignment horizontal="general" vertical="center" textRotation="0" wrapText="false" indent="0" shrinkToFit="false"/>
      <protection locked="true" hidden="false"/>
    </xf>
    <xf numFmtId="164" fontId="59" fillId="0" borderId="94" xfId="0" applyFont="true" applyBorder="true" applyAlignment="false" applyProtection="false">
      <alignment horizontal="general" vertical="center" textRotation="0" wrapText="false" indent="0" shrinkToFit="false"/>
      <protection locked="true" hidden="false"/>
    </xf>
    <xf numFmtId="167" fontId="59" fillId="0" borderId="95" xfId="0" applyFont="true" applyBorder="true" applyAlignment="false" applyProtection="false">
      <alignment horizontal="general" vertical="center" textRotation="0" wrapText="false" indent="0" shrinkToFit="false"/>
      <protection locked="true" hidden="false"/>
    </xf>
    <xf numFmtId="167" fontId="59" fillId="0" borderId="91" xfId="0" applyFont="true" applyBorder="true" applyAlignment="false" applyProtection="false">
      <alignment horizontal="general" vertical="center" textRotation="0" wrapText="false" indent="0" shrinkToFit="false"/>
      <protection locked="true" hidden="false"/>
    </xf>
    <xf numFmtId="167" fontId="59" fillId="0" borderId="2" xfId="0" applyFont="true" applyBorder="true" applyAlignment="false" applyProtection="false">
      <alignment horizontal="general" vertical="center" textRotation="0" wrapText="false" indent="0" shrinkToFit="false"/>
      <protection locked="true" hidden="false"/>
    </xf>
    <xf numFmtId="168" fontId="59" fillId="0" borderId="8" xfId="25" applyFont="true" applyBorder="true" applyAlignment="true" applyProtection="true">
      <alignment horizontal="general" vertical="center" textRotation="0" wrapText="false" indent="0" shrinkToFit="false"/>
      <protection locked="true" hidden="false"/>
    </xf>
    <xf numFmtId="164" fontId="59" fillId="0" borderId="2" xfId="0" applyFont="true" applyBorder="true" applyAlignment="true" applyProtection="false">
      <alignment horizontal="right" vertical="center" textRotation="0" wrapText="false" indent="0" shrinkToFit="false"/>
      <protection locked="true" hidden="false"/>
    </xf>
    <xf numFmtId="164" fontId="59" fillId="0" borderId="41" xfId="0" applyFont="true" applyBorder="true" applyAlignment="false" applyProtection="false">
      <alignment horizontal="general" vertical="center" textRotation="0" wrapText="false" indent="0" shrinkToFit="false"/>
      <protection locked="true" hidden="false"/>
    </xf>
    <xf numFmtId="164" fontId="59" fillId="0" borderId="2" xfId="0" applyFont="true" applyBorder="true" applyAlignment="false" applyProtection="false">
      <alignment horizontal="general" vertical="center" textRotation="0" wrapText="false" indent="0" shrinkToFit="false"/>
      <protection locked="true" hidden="false"/>
    </xf>
    <xf numFmtId="164" fontId="59" fillId="0" borderId="42" xfId="0" applyFont="true" applyBorder="true" applyAlignment="false" applyProtection="false">
      <alignment horizontal="general" vertical="center" textRotation="0" wrapText="false" indent="0" shrinkToFit="false"/>
      <protection locked="true" hidden="false"/>
    </xf>
    <xf numFmtId="165" fontId="42" fillId="5" borderId="96" xfId="0" applyFont="true" applyBorder="true" applyAlignment="true" applyProtection="true">
      <alignment horizontal="general" vertical="center" textRotation="0" wrapText="false" indent="0" shrinkToFit="false"/>
      <protection locked="true" hidden="false"/>
    </xf>
    <xf numFmtId="164" fontId="43" fillId="5" borderId="97" xfId="0" applyFont="true" applyBorder="true" applyAlignment="true" applyProtection="true">
      <alignment horizontal="general" vertical="center" textRotation="0" wrapText="false" indent="0" shrinkToFit="false"/>
      <protection locked="true" hidden="false"/>
    </xf>
    <xf numFmtId="164" fontId="42" fillId="5" borderId="98" xfId="0" applyFont="true" applyBorder="true" applyAlignment="true" applyProtection="true">
      <alignment horizontal="center" vertical="center" textRotation="0" wrapText="false" indent="0" shrinkToFit="false"/>
      <protection locked="true" hidden="false"/>
    </xf>
    <xf numFmtId="164" fontId="59" fillId="0" borderId="99" xfId="0" applyFont="true" applyBorder="true" applyAlignment="false" applyProtection="false">
      <alignment horizontal="general" vertical="center" textRotation="0" wrapText="false" indent="0" shrinkToFit="false"/>
      <protection locked="true" hidden="false"/>
    </xf>
    <xf numFmtId="164" fontId="59" fillId="7" borderId="100" xfId="0" applyFont="true" applyBorder="true" applyAlignment="false" applyProtection="true">
      <alignment horizontal="general" vertical="center" textRotation="0" wrapText="false" indent="0" shrinkToFit="false"/>
      <protection locked="false" hidden="false"/>
    </xf>
    <xf numFmtId="164" fontId="59" fillId="7" borderId="52" xfId="0" applyFont="true" applyBorder="true" applyAlignment="false" applyProtection="true">
      <alignment horizontal="general" vertical="center" textRotation="0" wrapText="false" indent="0" shrinkToFit="false"/>
      <protection locked="false" hidden="false"/>
    </xf>
    <xf numFmtId="164" fontId="59" fillId="0" borderId="61" xfId="0" applyFont="true" applyBorder="true" applyAlignment="false" applyProtection="false">
      <alignment horizontal="general" vertical="center" textRotation="0" wrapText="false" indent="0" shrinkToFit="false"/>
      <protection locked="true" hidden="false"/>
    </xf>
    <xf numFmtId="164" fontId="63" fillId="0" borderId="80" xfId="0" applyFont="true" applyBorder="true" applyAlignment="false" applyProtection="false">
      <alignment horizontal="general" vertical="center" textRotation="0" wrapText="false" indent="0" shrinkToFit="false"/>
      <protection locked="true" hidden="false"/>
    </xf>
    <xf numFmtId="164" fontId="59" fillId="9" borderId="80" xfId="0" applyFont="true" applyBorder="true" applyAlignment="false" applyProtection="false">
      <alignment horizontal="general" vertical="center" textRotation="0" wrapText="false" indent="0" shrinkToFit="false"/>
      <protection locked="true" hidden="false"/>
    </xf>
    <xf numFmtId="164" fontId="59" fillId="9" borderId="35" xfId="0" applyFont="true" applyBorder="true" applyAlignment="false" applyProtection="false">
      <alignment horizontal="general" vertical="center" textRotation="0" wrapText="false" indent="0" shrinkToFit="false"/>
      <protection locked="true" hidden="false"/>
    </xf>
    <xf numFmtId="165" fontId="51" fillId="5" borderId="88" xfId="0" applyFont="true" applyBorder="true" applyAlignment="true" applyProtection="true">
      <alignment horizontal="general" vertical="center" textRotation="0" wrapText="false" indent="0" shrinkToFit="false"/>
      <protection locked="true" hidden="false"/>
    </xf>
    <xf numFmtId="165" fontId="51" fillId="5" borderId="62" xfId="0" applyFont="true" applyBorder="true" applyAlignment="true" applyProtection="true">
      <alignment horizontal="general" vertical="center" textRotation="0" wrapText="false" indent="0" shrinkToFit="true"/>
      <protection locked="true" hidden="false"/>
    </xf>
    <xf numFmtId="165" fontId="51" fillId="5" borderId="62" xfId="0" applyFont="true" applyBorder="true" applyAlignment="true" applyProtection="true">
      <alignment horizontal="general" vertical="center" textRotation="0" wrapText="false" indent="0" shrinkToFit="false"/>
      <protection locked="true" hidden="false"/>
    </xf>
    <xf numFmtId="164" fontId="51" fillId="5" borderId="101" xfId="0" applyFont="true" applyBorder="true" applyAlignment="true" applyProtection="true">
      <alignment horizontal="general" vertical="center" textRotation="0" wrapText="false" indent="0" shrinkToFit="false"/>
      <protection locked="true" hidden="false"/>
    </xf>
    <xf numFmtId="164" fontId="59" fillId="0" borderId="15" xfId="0" applyFont="true" applyBorder="true" applyAlignment="false" applyProtection="false">
      <alignment horizontal="general" vertical="center" textRotation="0" wrapText="false" indent="0" shrinkToFit="false"/>
      <protection locked="true" hidden="false"/>
    </xf>
    <xf numFmtId="164" fontId="59" fillId="0" borderId="102" xfId="0" applyFont="true" applyBorder="true" applyAlignment="false" applyProtection="false">
      <alignment horizontal="general" vertical="center" textRotation="0" wrapText="false" indent="0" shrinkToFit="false"/>
      <protection locked="true" hidden="false"/>
    </xf>
    <xf numFmtId="167" fontId="59" fillId="0" borderId="102" xfId="0" applyFont="true" applyBorder="true" applyAlignment="false" applyProtection="false">
      <alignment horizontal="general" vertical="center" textRotation="0" wrapText="false" indent="0" shrinkToFit="false"/>
      <protection locked="true" hidden="false"/>
    </xf>
    <xf numFmtId="167" fontId="59" fillId="0" borderId="62" xfId="0" applyFont="true" applyBorder="true" applyAlignment="false" applyProtection="false">
      <alignment horizontal="general" vertical="center" textRotation="0" wrapText="false" indent="0" shrinkToFit="false"/>
      <protection locked="true" hidden="false"/>
    </xf>
    <xf numFmtId="164" fontId="59" fillId="0" borderId="0" xfId="0" applyFont="true" applyBorder="false" applyAlignment="false" applyProtection="false">
      <alignment horizontal="general" vertical="center" textRotation="0" wrapText="false" indent="0" shrinkToFit="false"/>
      <protection locked="true" hidden="false"/>
    </xf>
    <xf numFmtId="168" fontId="59" fillId="0" borderId="15" xfId="25" applyFont="true" applyBorder="true" applyAlignment="true" applyProtection="true">
      <alignment horizontal="general" vertical="center" textRotation="0" wrapText="false" indent="0" shrinkToFit="false"/>
      <protection locked="true" hidden="false"/>
    </xf>
    <xf numFmtId="164" fontId="59" fillId="0" borderId="21" xfId="0" applyFont="true" applyBorder="true" applyAlignment="false" applyProtection="false">
      <alignment horizontal="general" vertical="center" textRotation="0" wrapText="false" indent="0" shrinkToFit="false"/>
      <protection locked="true" hidden="false"/>
    </xf>
    <xf numFmtId="164" fontId="63" fillId="0" borderId="0" xfId="0" applyFont="true" applyBorder="false" applyAlignment="false" applyProtection="false">
      <alignment horizontal="general" vertical="center" textRotation="0" wrapText="false" indent="0" shrinkToFit="false"/>
      <protection locked="true" hidden="false"/>
    </xf>
    <xf numFmtId="164" fontId="59" fillId="0" borderId="43" xfId="0" applyFont="true" applyBorder="true" applyAlignment="false" applyProtection="false">
      <alignment horizontal="general" vertical="center" textRotation="0" wrapText="false" indent="0" shrinkToFit="false"/>
      <protection locked="true" hidden="false"/>
    </xf>
    <xf numFmtId="164" fontId="39" fillId="7" borderId="78" xfId="0" applyFont="true" applyBorder="true" applyAlignment="false" applyProtection="false">
      <alignment horizontal="general" vertical="center" textRotation="0" wrapText="false" indent="0" shrinkToFit="false"/>
      <protection locked="true" hidden="false"/>
    </xf>
    <xf numFmtId="165" fontId="42" fillId="5" borderId="0" xfId="0" applyFont="true" applyBorder="true" applyAlignment="true" applyProtection="true">
      <alignment horizontal="general" vertical="center" textRotation="0" wrapText="false" indent="0" shrinkToFit="false"/>
      <protection locked="true" hidden="false"/>
    </xf>
    <xf numFmtId="164" fontId="43" fillId="5" borderId="43" xfId="0" applyFont="true" applyBorder="true" applyAlignment="false" applyProtection="true">
      <alignment horizontal="general" vertical="center" textRotation="0" wrapText="false" indent="0" shrinkToFit="false"/>
      <protection locked="true" hidden="false"/>
    </xf>
    <xf numFmtId="167" fontId="59" fillId="0" borderId="15" xfId="0" applyFont="true" applyBorder="true" applyAlignment="false" applyProtection="false">
      <alignment horizontal="general" vertical="center" textRotation="0" wrapText="false" indent="0" shrinkToFit="false"/>
      <protection locked="true" hidden="false"/>
    </xf>
    <xf numFmtId="167" fontId="59" fillId="0" borderId="0" xfId="0" applyFont="true" applyBorder="false" applyAlignment="false" applyProtection="false">
      <alignment horizontal="general" vertical="center" textRotation="0" wrapText="false" indent="0" shrinkToFit="false"/>
      <protection locked="true" hidden="false"/>
    </xf>
    <xf numFmtId="164" fontId="63" fillId="0" borderId="2" xfId="0" applyFont="true" applyBorder="true" applyAlignment="false" applyProtection="false">
      <alignment horizontal="general" vertical="center" textRotation="0" wrapText="false" indent="0" shrinkToFit="false"/>
      <protection locked="true" hidden="false"/>
    </xf>
    <xf numFmtId="165" fontId="51" fillId="5" borderId="0" xfId="0" applyFont="true" applyBorder="true" applyAlignment="true" applyProtection="false">
      <alignment horizontal="general" vertical="center" textRotation="0" wrapText="false" indent="0" shrinkToFit="false"/>
      <protection locked="true" hidden="false"/>
    </xf>
    <xf numFmtId="165" fontId="51" fillId="5" borderId="0" xfId="0" applyFont="true" applyBorder="true" applyAlignment="true" applyProtection="false">
      <alignment horizontal="general" vertical="center" textRotation="0" wrapText="false" indent="0" shrinkToFit="true"/>
      <protection locked="true" hidden="false"/>
    </xf>
    <xf numFmtId="164" fontId="51" fillId="5" borderId="0" xfId="0" applyFont="true" applyBorder="true" applyAlignment="true" applyProtection="false">
      <alignment horizontal="general" vertical="center" textRotation="0" wrapText="false" indent="0" shrinkToFit="false"/>
      <protection locked="true" hidden="false"/>
    </xf>
    <xf numFmtId="164" fontId="51" fillId="5" borderId="101" xfId="0" applyFont="true" applyBorder="true" applyAlignment="false" applyProtection="true">
      <alignment horizontal="general" vertical="center" textRotation="0" wrapText="false" indent="0" shrinkToFit="false"/>
      <protection locked="true" hidden="false"/>
    </xf>
    <xf numFmtId="164" fontId="59" fillId="7" borderId="14" xfId="0" applyFont="true" applyBorder="true" applyAlignment="false" applyProtection="true">
      <alignment horizontal="general" vertical="center" textRotation="0" wrapText="false" indent="0" shrinkToFit="false"/>
      <protection locked="false" hidden="false"/>
    </xf>
    <xf numFmtId="164" fontId="59" fillId="7" borderId="103" xfId="0" applyFont="true" applyBorder="true" applyAlignment="false" applyProtection="true">
      <alignment horizontal="general" vertical="center" textRotation="0" wrapText="false" indent="0" shrinkToFit="false"/>
      <protection locked="false" hidden="false"/>
    </xf>
    <xf numFmtId="164" fontId="59" fillId="9" borderId="0" xfId="0" applyFont="true" applyBorder="false" applyAlignment="false" applyProtection="false">
      <alignment horizontal="general" vertical="center" textRotation="0" wrapText="false" indent="0" shrinkToFit="false"/>
      <protection locked="true" hidden="false"/>
    </xf>
    <xf numFmtId="164" fontId="59" fillId="9" borderId="43" xfId="0" applyFont="true" applyBorder="true" applyAlignment="false" applyProtection="false">
      <alignment horizontal="general" vertical="center" textRotation="0" wrapText="false" indent="0" shrinkToFit="false"/>
      <protection locked="true" hidden="false"/>
    </xf>
    <xf numFmtId="165" fontId="42" fillId="7" borderId="5" xfId="0" applyFont="true" applyBorder="true" applyAlignment="true" applyProtection="true">
      <alignment horizontal="general" vertical="center" textRotation="0" wrapText="false" indent="0" shrinkToFit="false"/>
      <protection locked="false" hidden="false"/>
    </xf>
    <xf numFmtId="164" fontId="43" fillId="0" borderId="0" xfId="0" applyFont="true" applyBorder="true" applyAlignment="true" applyProtection="true">
      <alignment horizontal="general" vertical="center" textRotation="0" wrapText="false" indent="0" shrinkToFit="false"/>
      <protection locked="false" hidden="false"/>
    </xf>
    <xf numFmtId="164" fontId="43" fillId="0" borderId="43" xfId="0" applyFont="true" applyBorder="true" applyAlignment="false" applyProtection="false">
      <alignment horizontal="general" vertical="center" textRotation="0" wrapText="false" indent="0" shrinkToFit="false"/>
      <protection locked="true" hidden="false"/>
    </xf>
    <xf numFmtId="164" fontId="47" fillId="0" borderId="15" xfId="0" applyFont="true" applyBorder="true" applyAlignment="false" applyProtection="false">
      <alignment horizontal="general" vertical="center" textRotation="0" wrapText="false" indent="0" shrinkToFit="false"/>
      <protection locked="true" hidden="false"/>
    </xf>
    <xf numFmtId="164" fontId="59" fillId="0" borderId="104" xfId="0" applyFont="true" applyBorder="true" applyAlignment="false" applyProtection="false">
      <alignment horizontal="general" vertical="center" textRotation="0" wrapText="false" indent="0" shrinkToFit="false"/>
      <protection locked="true" hidden="false"/>
    </xf>
    <xf numFmtId="168" fontId="59" fillId="0" borderId="0" xfId="25" applyFont="true" applyBorder="true" applyAlignment="true" applyProtection="true">
      <alignment horizontal="general" vertical="center" textRotation="0" wrapText="false" indent="0" shrinkToFit="false"/>
      <protection locked="true" hidden="false"/>
    </xf>
    <xf numFmtId="164" fontId="51" fillId="0" borderId="105" xfId="0" applyFont="true" applyBorder="true" applyAlignment="false" applyProtection="false">
      <alignment horizontal="general" vertical="center" textRotation="0" wrapText="false" indent="0" shrinkToFit="false"/>
      <protection locked="true" hidden="false"/>
    </xf>
    <xf numFmtId="165" fontId="51" fillId="5" borderId="2" xfId="0" applyFont="true" applyBorder="true" applyAlignment="true" applyProtection="false">
      <alignment horizontal="general" vertical="center" textRotation="0" wrapText="false" indent="0" shrinkToFit="false"/>
      <protection locked="true" hidden="false"/>
    </xf>
    <xf numFmtId="165" fontId="51" fillId="5" borderId="2" xfId="0" applyFont="true" applyBorder="true" applyAlignment="true" applyProtection="false">
      <alignment horizontal="general" vertical="center" textRotation="0" wrapText="false" indent="0" shrinkToFit="true"/>
      <protection locked="true" hidden="false"/>
    </xf>
    <xf numFmtId="164" fontId="51" fillId="5" borderId="2" xfId="0" applyFont="true" applyBorder="true" applyAlignment="true" applyProtection="false">
      <alignment horizontal="general" vertical="center" textRotation="0" wrapText="false" indent="0" shrinkToFit="false"/>
      <protection locked="true" hidden="false"/>
    </xf>
    <xf numFmtId="165" fontId="51" fillId="5" borderId="41" xfId="0" applyFont="true" applyBorder="true" applyAlignment="true" applyProtection="false">
      <alignment horizontal="general" vertical="center" textRotation="0" wrapText="false" indent="0" shrinkToFit="false"/>
      <protection locked="true" hidden="false"/>
    </xf>
    <xf numFmtId="164" fontId="51" fillId="5" borderId="42" xfId="0" applyFont="true" applyBorder="true" applyAlignment="true" applyProtection="false">
      <alignment horizontal="general" vertical="center" textRotation="0" wrapText="false" indent="0" shrinkToFit="false"/>
      <protection locked="true" hidden="false"/>
    </xf>
    <xf numFmtId="164" fontId="51" fillId="5" borderId="42" xfId="0" applyFont="true" applyBorder="true" applyAlignment="false" applyProtection="false">
      <alignment horizontal="general" vertical="center" textRotation="0" wrapText="false" indent="0" shrinkToFit="false"/>
      <protection locked="true" hidden="false"/>
    </xf>
    <xf numFmtId="164" fontId="47" fillId="0" borderId="8" xfId="0" applyFont="true" applyBorder="true" applyAlignment="false" applyProtection="false">
      <alignment horizontal="general" vertical="center" textRotation="0" wrapText="false" indent="0" shrinkToFit="false"/>
      <protection locked="true" hidden="false"/>
    </xf>
    <xf numFmtId="167" fontId="59" fillId="0" borderId="8" xfId="0" applyFont="true" applyBorder="true" applyAlignment="false" applyProtection="false">
      <alignment horizontal="general" vertical="center" textRotation="0" wrapText="false" indent="0" shrinkToFit="false"/>
      <protection locked="true" hidden="false"/>
    </xf>
    <xf numFmtId="168" fontId="59" fillId="0" borderId="2" xfId="25" applyFont="true" applyBorder="true" applyAlignment="true" applyProtection="true">
      <alignment horizontal="general" vertical="center" textRotation="0" wrapText="false" indent="0" shrinkToFit="false"/>
      <protection locked="true" hidden="false"/>
    </xf>
    <xf numFmtId="164" fontId="39" fillId="0" borderId="15" xfId="0" applyFont="true" applyBorder="true" applyAlignment="true" applyProtection="false">
      <alignment horizontal="left" vertical="center" textRotation="0" wrapText="false" indent="0" shrinkToFit="false"/>
      <protection locked="true" hidden="false"/>
    </xf>
    <xf numFmtId="164" fontId="43" fillId="5" borderId="34" xfId="0" applyFont="true" applyBorder="true" applyAlignment="true" applyProtection="false">
      <alignment horizontal="general" vertical="center" textRotation="0" wrapText="false" indent="0" shrinkToFit="false"/>
      <protection locked="true" hidden="false"/>
    </xf>
    <xf numFmtId="164" fontId="43" fillId="5" borderId="80" xfId="0" applyFont="true" applyBorder="true" applyAlignment="true" applyProtection="false">
      <alignment horizontal="general" vertical="center" textRotation="0" wrapText="false" indent="0" shrinkToFit="false"/>
      <protection locked="true" hidden="false"/>
    </xf>
    <xf numFmtId="165" fontId="40" fillId="5" borderId="106" xfId="0" applyFont="true" applyBorder="true" applyAlignment="true" applyProtection="true">
      <alignment horizontal="general" vertical="center" textRotation="0" wrapText="false" indent="0" shrinkToFit="false"/>
      <protection locked="false" hidden="false"/>
    </xf>
    <xf numFmtId="164" fontId="42" fillId="7" borderId="5" xfId="0" applyFont="true" applyBorder="true" applyAlignment="true" applyProtection="true">
      <alignment horizontal="center" vertical="center" textRotation="0" wrapText="false" indent="0" shrinkToFit="false"/>
      <protection locked="false" hidden="false"/>
    </xf>
    <xf numFmtId="164" fontId="43" fillId="0" borderId="80" xfId="0" applyFont="true" applyBorder="true" applyAlignment="true" applyProtection="false">
      <alignment horizontal="general" vertical="center" textRotation="0" wrapText="false" indent="0" shrinkToFit="false"/>
      <protection locked="true" hidden="false"/>
    </xf>
    <xf numFmtId="164" fontId="42" fillId="0" borderId="80" xfId="0" applyFont="true" applyBorder="true" applyAlignment="true" applyProtection="false">
      <alignment horizontal="general" vertical="center" textRotation="0" wrapText="false" indent="0" shrinkToFit="false"/>
      <protection locked="true" hidden="false"/>
    </xf>
    <xf numFmtId="164" fontId="42" fillId="0" borderId="80" xfId="0" applyFont="true" applyBorder="true" applyAlignment="true" applyProtection="false">
      <alignment horizontal="center" vertical="center" textRotation="0" wrapText="false" indent="0" shrinkToFit="false"/>
      <protection locked="true" hidden="false"/>
    </xf>
    <xf numFmtId="164" fontId="40" fillId="0" borderId="80" xfId="0" applyFont="true" applyBorder="true" applyAlignment="true" applyProtection="true">
      <alignment horizontal="general" vertical="center" textRotation="0" wrapText="false" indent="0" shrinkToFit="false"/>
      <protection locked="false" hidden="false"/>
    </xf>
    <xf numFmtId="164" fontId="42" fillId="0" borderId="35" xfId="0" applyFont="true" applyBorder="true" applyAlignment="true" applyProtection="false">
      <alignment horizontal="center" vertical="center" textRotation="0" wrapText="false" indent="0" shrinkToFit="false"/>
      <protection locked="true" hidden="false"/>
    </xf>
    <xf numFmtId="164" fontId="59" fillId="0" borderId="0" xfId="0" applyFont="true" applyBorder="true" applyAlignment="false" applyProtection="false">
      <alignment horizontal="general" vertical="center" textRotation="0" wrapText="false" indent="0" shrinkToFit="false"/>
      <protection locked="true" hidden="false"/>
    </xf>
    <xf numFmtId="167" fontId="59" fillId="0" borderId="0" xfId="0" applyFont="true" applyBorder="true" applyAlignment="false" applyProtection="false">
      <alignment horizontal="general" vertical="center" textRotation="0" wrapText="false" indent="0" shrinkToFit="false"/>
      <protection locked="true" hidden="false"/>
    </xf>
    <xf numFmtId="177" fontId="59" fillId="0" borderId="0" xfId="0" applyFont="true" applyBorder="true" applyAlignment="false" applyProtection="false">
      <alignment horizontal="general" vertical="center" textRotation="0" wrapText="false" indent="0" shrinkToFit="false"/>
      <protection locked="true" hidden="false"/>
    </xf>
    <xf numFmtId="164" fontId="39" fillId="0" borderId="21" xfId="0" applyFont="true" applyBorder="true" applyAlignment="true" applyProtection="false">
      <alignment horizontal="left" vertical="center" textRotation="0" wrapText="false" indent="0" shrinkToFit="false"/>
      <protection locked="true" hidden="false"/>
    </xf>
    <xf numFmtId="164" fontId="43" fillId="5" borderId="21" xfId="0" applyFont="true" applyBorder="true" applyAlignment="true" applyProtection="false">
      <alignment horizontal="general" vertical="center" textRotation="0" wrapText="false" indent="0" shrinkToFit="false"/>
      <protection locked="true" hidden="false"/>
    </xf>
    <xf numFmtId="164" fontId="51" fillId="5" borderId="0" xfId="0" applyFont="true" applyBorder="true" applyAlignment="true" applyProtection="true">
      <alignment horizontal="general" vertical="center" textRotation="0" wrapText="false" indent="0" shrinkToFit="false"/>
      <protection locked="false" hidden="false"/>
    </xf>
    <xf numFmtId="164" fontId="51" fillId="5" borderId="0" xfId="0" applyFont="true" applyBorder="true" applyAlignment="true" applyProtection="true">
      <alignment horizontal="general" vertical="center" textRotation="0" wrapText="true" indent="0" shrinkToFit="false"/>
      <protection locked="false" hidden="false"/>
    </xf>
    <xf numFmtId="164" fontId="42" fillId="0" borderId="43" xfId="0" applyFont="true" applyBorder="true" applyAlignment="true" applyProtection="false">
      <alignment horizontal="center" vertical="center" textRotation="0" wrapText="false" indent="0" shrinkToFit="false"/>
      <protection locked="true" hidden="false"/>
    </xf>
    <xf numFmtId="164" fontId="47" fillId="0" borderId="0" xfId="0" applyFont="true" applyBorder="true" applyAlignment="false" applyProtection="false">
      <alignment horizontal="general" vertical="center" textRotation="0" wrapText="false" indent="0" shrinkToFit="false"/>
      <protection locked="true" hidden="false"/>
    </xf>
    <xf numFmtId="164" fontId="43" fillId="7" borderId="0" xfId="0" applyFont="true" applyBorder="true" applyAlignment="true" applyProtection="true">
      <alignment horizontal="general" vertical="center" textRotation="0" wrapText="false" indent="0" shrinkToFit="false"/>
      <protection locked="false" hidden="false"/>
    </xf>
    <xf numFmtId="164" fontId="42" fillId="5" borderId="0" xfId="0" applyFont="true" applyBorder="true" applyAlignment="true" applyProtection="true">
      <alignment horizontal="general" vertical="center" textRotation="0" wrapText="false" indent="0" shrinkToFit="false"/>
      <protection locked="false" hidden="false"/>
    </xf>
    <xf numFmtId="164" fontId="42" fillId="0" borderId="0" xfId="0" applyFont="true" applyBorder="true" applyAlignment="true" applyProtection="false">
      <alignment horizontal="center" vertical="center" textRotation="0" wrapText="false" indent="0" shrinkToFit="false"/>
      <protection locked="true" hidden="false"/>
    </xf>
    <xf numFmtId="164" fontId="43" fillId="7" borderId="0" xfId="0" applyFont="true" applyBorder="true" applyAlignment="true" applyProtection="true">
      <alignment horizontal="general" vertical="top" textRotation="0" wrapText="false" indent="0" shrinkToFit="false"/>
      <protection locked="false" hidden="false"/>
    </xf>
    <xf numFmtId="164" fontId="43" fillId="5" borderId="0" xfId="0" applyFont="true" applyBorder="true" applyAlignment="true" applyProtection="true">
      <alignment horizontal="general" vertical="top" textRotation="0" wrapText="false" indent="0" shrinkToFit="false"/>
      <protection locked="false" hidden="false"/>
    </xf>
    <xf numFmtId="164" fontId="39" fillId="0" borderId="41" xfId="0" applyFont="true" applyBorder="true" applyAlignment="true" applyProtection="false">
      <alignment horizontal="left" vertical="center" textRotation="0" wrapText="false" indent="0" shrinkToFit="false"/>
      <protection locked="true" hidden="false"/>
    </xf>
    <xf numFmtId="164" fontId="43" fillId="5" borderId="41" xfId="0" applyFont="true" applyBorder="true" applyAlignment="true" applyProtection="false">
      <alignment horizontal="general" vertical="center" textRotation="0" wrapText="false" indent="0" shrinkToFit="false"/>
      <protection locked="true" hidden="false"/>
    </xf>
    <xf numFmtId="164" fontId="43" fillId="7" borderId="2" xfId="0" applyFont="true" applyBorder="true" applyAlignment="true" applyProtection="true">
      <alignment horizontal="general" vertical="top" textRotation="0" wrapText="false" indent="0" shrinkToFit="false"/>
      <protection locked="false" hidden="false"/>
    </xf>
    <xf numFmtId="164" fontId="51" fillId="5" borderId="2" xfId="0" applyFont="true" applyBorder="true" applyAlignment="true" applyProtection="true">
      <alignment horizontal="general" vertical="center" textRotation="0" wrapText="false" indent="0" shrinkToFit="false"/>
      <protection locked="false" hidden="false"/>
    </xf>
    <xf numFmtId="164" fontId="43" fillId="5" borderId="2" xfId="0" applyFont="true" applyBorder="true" applyAlignment="true" applyProtection="true">
      <alignment horizontal="general" vertical="top" textRotation="0" wrapText="false" indent="0" shrinkToFit="false"/>
      <protection locked="false" hidden="false"/>
    </xf>
    <xf numFmtId="164" fontId="43" fillId="5" borderId="43" xfId="0" applyFont="true" applyBorder="true" applyAlignment="true" applyProtection="true">
      <alignment horizontal="general" vertical="center" textRotation="0" wrapText="false" indent="0" shrinkToFit="false"/>
      <protection locked="false" hidden="false"/>
    </xf>
    <xf numFmtId="164" fontId="42" fillId="0" borderId="4" xfId="0" applyFont="true" applyBorder="true" applyAlignment="false" applyProtection="false">
      <alignment horizontal="general" vertical="center" textRotation="0" wrapText="false" indent="0" shrinkToFit="false"/>
      <protection locked="true" hidden="false"/>
    </xf>
    <xf numFmtId="164" fontId="42" fillId="0" borderId="49" xfId="0" applyFont="true" applyBorder="true" applyAlignment="true" applyProtection="false">
      <alignment horizontal="left" vertical="center" textRotation="0" wrapText="false" indent="0" shrinkToFit="false"/>
      <protection locked="true" hidden="false"/>
    </xf>
    <xf numFmtId="164" fontId="42" fillId="0" borderId="80" xfId="0" applyFont="true" applyBorder="true" applyAlignment="true" applyProtection="false">
      <alignment horizontal="left" vertical="center" textRotation="0" wrapText="false" indent="0" shrinkToFit="false"/>
      <protection locked="true" hidden="false"/>
    </xf>
    <xf numFmtId="164" fontId="42" fillId="0" borderId="57" xfId="0" applyFont="true" applyBorder="true" applyAlignment="true" applyProtection="false">
      <alignment horizontal="left" vertical="center" textRotation="0" wrapText="false" indent="0" shrinkToFit="false"/>
      <protection locked="true" hidden="false"/>
    </xf>
    <xf numFmtId="164" fontId="42" fillId="0" borderId="52" xfId="0" applyFont="true" applyBorder="true" applyAlignment="false" applyProtection="false">
      <alignment horizontal="general" vertical="center" textRotation="0" wrapText="false" indent="0" shrinkToFit="false"/>
      <protection locked="true" hidden="false"/>
    </xf>
    <xf numFmtId="164" fontId="42" fillId="7" borderId="14" xfId="0" applyFont="true" applyBorder="true" applyAlignment="true" applyProtection="true">
      <alignment horizontal="center" vertical="center" textRotation="0" wrapText="false" indent="0" shrinkToFit="false"/>
      <protection locked="false" hidden="false"/>
    </xf>
    <xf numFmtId="164" fontId="51" fillId="0" borderId="80" xfId="0" applyFont="true" applyBorder="true" applyAlignment="true" applyProtection="false">
      <alignment horizontal="general" vertical="center" textRotation="0" wrapText="false" indent="0" shrinkToFit="false"/>
      <protection locked="true" hidden="false"/>
    </xf>
    <xf numFmtId="164" fontId="51" fillId="0" borderId="8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61" fillId="0" borderId="0" xfId="0" applyFont="true" applyBorder="true" applyAlignment="true" applyProtection="false">
      <alignment horizontal="general" vertical="center" textRotation="0" wrapText="false" indent="0" shrinkToFit="false"/>
      <protection locked="true" hidden="false"/>
    </xf>
    <xf numFmtId="164" fontId="51" fillId="0" borderId="0" xfId="0" applyFont="true" applyBorder="true" applyAlignment="true" applyProtection="false">
      <alignment horizontal="right" vertical="top" textRotation="0" wrapText="false" indent="0" shrinkToFit="false"/>
      <protection locked="true" hidden="false"/>
    </xf>
    <xf numFmtId="164" fontId="51" fillId="0" borderId="0" xfId="0" applyFont="true" applyBorder="true" applyAlignment="true" applyProtection="false">
      <alignment horizontal="general" vertical="top" textRotation="0" wrapText="true" indent="0" shrinkToFit="false"/>
      <protection locked="true" hidden="false"/>
    </xf>
    <xf numFmtId="164" fontId="64" fillId="0" borderId="0" xfId="0" applyFont="true" applyBorder="false" applyAlignment="false" applyProtection="false">
      <alignment horizontal="general" vertical="center" textRotation="0" wrapText="false" indent="0" shrinkToFit="false"/>
      <protection locked="true" hidden="false"/>
    </xf>
    <xf numFmtId="164" fontId="65" fillId="0" borderId="0" xfId="0" applyFont="true" applyBorder="false" applyAlignment="true" applyProtection="false">
      <alignment horizontal="general" vertical="center" textRotation="0" wrapText="false" indent="0" shrinkToFit="false"/>
      <protection locked="true" hidden="false"/>
    </xf>
    <xf numFmtId="164" fontId="66" fillId="0" borderId="0" xfId="0" applyFont="true" applyBorder="true" applyAlignment="true" applyProtection="false">
      <alignment horizontal="center" vertical="center" textRotation="0" wrapText="false" indent="0" shrinkToFit="false"/>
      <protection locked="true" hidden="false"/>
    </xf>
    <xf numFmtId="164" fontId="67" fillId="0" borderId="0" xfId="0" applyFont="true" applyBorder="true" applyAlignment="true" applyProtection="false">
      <alignment horizontal="general" vertical="center" textRotation="0" wrapText="false" indent="0" shrinkToFit="true"/>
      <protection locked="true" hidden="false"/>
    </xf>
    <xf numFmtId="164" fontId="68" fillId="0" borderId="0" xfId="0" applyFont="true" applyBorder="false" applyAlignment="false" applyProtection="false">
      <alignment horizontal="general" vertical="center" textRotation="0" wrapText="false" indent="0" shrinkToFit="false"/>
      <protection locked="true" hidden="false"/>
    </xf>
    <xf numFmtId="164" fontId="69"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false" applyAlignment="true" applyProtection="false">
      <alignment horizontal="right" vertical="top" textRotation="0" wrapText="false" indent="0" shrinkToFit="false"/>
      <protection locked="true" hidden="false"/>
    </xf>
    <xf numFmtId="164" fontId="66" fillId="0" borderId="0" xfId="0" applyFont="true" applyBorder="true" applyAlignment="true" applyProtection="false">
      <alignment horizontal="left" vertical="center" textRotation="0" wrapText="true" indent="0" shrinkToFit="false"/>
      <protection locked="true" hidden="false"/>
    </xf>
    <xf numFmtId="164" fontId="66" fillId="0" borderId="2" xfId="0" applyFont="true" applyBorder="true" applyAlignment="true" applyProtection="false">
      <alignment horizontal="left" vertical="center" textRotation="0" wrapText="true" indent="0" shrinkToFit="false"/>
      <protection locked="true" hidden="false"/>
    </xf>
    <xf numFmtId="164" fontId="66" fillId="0" borderId="2" xfId="0" applyFont="true" applyBorder="true" applyAlignment="true" applyProtection="false">
      <alignment horizontal="left" vertical="center" textRotation="0" wrapText="false" indent="0" shrinkToFit="false"/>
      <protection locked="true" hidden="false"/>
    </xf>
    <xf numFmtId="164" fontId="42" fillId="0" borderId="6" xfId="0" applyFont="true" applyBorder="true" applyAlignment="true" applyProtection="false">
      <alignment horizontal="left" vertical="center" textRotation="0" wrapText="false" indent="0" shrinkToFit="false"/>
      <protection locked="true" hidden="false"/>
    </xf>
    <xf numFmtId="164" fontId="43" fillId="0" borderId="34" xfId="0" applyFont="true" applyBorder="true" applyAlignment="true" applyProtection="false">
      <alignment horizontal="left" vertical="center" textRotation="0" wrapText="false" indent="0" shrinkToFit="false"/>
      <protection locked="true" hidden="false"/>
    </xf>
    <xf numFmtId="164" fontId="43" fillId="0" borderId="0" xfId="0" applyFont="true" applyBorder="true" applyAlignment="true" applyProtection="false">
      <alignment horizontal="left" vertical="center" textRotation="0" wrapText="false" indent="0" shrinkToFit="false"/>
      <protection locked="true" hidden="false"/>
    </xf>
    <xf numFmtId="164" fontId="43" fillId="0" borderId="15" xfId="0" applyFont="true" applyBorder="true" applyAlignment="true" applyProtection="false">
      <alignment horizontal="left" vertical="center" textRotation="0" wrapText="false" indent="0" shrinkToFit="false"/>
      <protection locked="true" hidden="false"/>
    </xf>
    <xf numFmtId="164" fontId="43" fillId="0" borderId="6" xfId="0" applyFont="true" applyBorder="true" applyAlignment="true" applyProtection="false">
      <alignment horizontal="left" vertical="center" textRotation="0" wrapText="false" indent="0" shrinkToFit="false"/>
      <protection locked="true" hidden="false"/>
    </xf>
    <xf numFmtId="168" fontId="67" fillId="5" borderId="107" xfId="0" applyFont="true" applyBorder="true" applyAlignment="true" applyProtection="false">
      <alignment horizontal="center" vertical="center" textRotation="0" wrapText="false" indent="0" shrinkToFit="true"/>
      <protection locked="true" hidden="false"/>
    </xf>
    <xf numFmtId="164" fontId="67" fillId="5" borderId="48" xfId="0" applyFont="true" applyBorder="true" applyAlignment="true" applyProtection="false">
      <alignment horizontal="general" vertical="center" textRotation="0" wrapText="false" indent="0" shrinkToFit="true"/>
      <protection locked="true" hidden="false"/>
    </xf>
    <xf numFmtId="164" fontId="67" fillId="0" borderId="34" xfId="0" applyFont="true" applyBorder="true" applyAlignment="true" applyProtection="false">
      <alignment horizontal="general" vertical="center" textRotation="0" wrapText="false" indent="0" shrinkToFit="true"/>
      <protection locked="true" hidden="false"/>
    </xf>
    <xf numFmtId="178" fontId="67" fillId="0" borderId="80" xfId="0" applyFont="true" applyBorder="true" applyAlignment="true" applyProtection="false">
      <alignment horizontal="general" vertical="center" textRotation="0" wrapText="false" indent="0" shrinkToFit="true"/>
      <protection locked="true" hidden="false"/>
    </xf>
    <xf numFmtId="164" fontId="67" fillId="0" borderId="80" xfId="0" applyFont="true" applyBorder="true" applyAlignment="true" applyProtection="false">
      <alignment horizontal="general" vertical="center" textRotation="0" wrapText="false" indent="0" shrinkToFit="true"/>
      <protection locked="true" hidden="false"/>
    </xf>
    <xf numFmtId="164" fontId="67" fillId="0" borderId="35" xfId="0" applyFont="true" applyBorder="true" applyAlignment="true" applyProtection="false">
      <alignment horizontal="general" vertical="center" textRotation="0" wrapText="false" indent="0" shrinkToFit="true"/>
      <protection locked="true" hidden="false"/>
    </xf>
    <xf numFmtId="164" fontId="69" fillId="0" borderId="51" xfId="0" applyFont="true" applyBorder="true" applyAlignment="true" applyProtection="false">
      <alignment horizontal="center" vertical="center" textRotation="0" wrapText="false" indent="0" shrinkToFit="false"/>
      <protection locked="true" hidden="false"/>
    </xf>
    <xf numFmtId="164" fontId="70" fillId="8" borderId="5" xfId="0" applyFont="true" applyBorder="true" applyAlignment="true" applyProtection="false">
      <alignment horizontal="center" vertical="center" textRotation="0" wrapText="false" indent="0" shrinkToFit="false"/>
      <protection locked="true" hidden="false"/>
    </xf>
    <xf numFmtId="164" fontId="67" fillId="0" borderId="47" xfId="0" applyFont="true" applyBorder="true" applyAlignment="true" applyProtection="false">
      <alignment horizontal="center" vertical="center" textRotation="255" wrapText="false" indent="0" shrinkToFit="true"/>
      <protection locked="true" hidden="false"/>
    </xf>
    <xf numFmtId="164" fontId="43" fillId="0" borderId="21" xfId="0" applyFont="true" applyBorder="true" applyAlignment="true" applyProtection="false">
      <alignment horizontal="left" vertical="center" textRotation="0" wrapText="false" indent="0" shrinkToFit="false"/>
      <protection locked="true" hidden="false"/>
    </xf>
    <xf numFmtId="164" fontId="43" fillId="0" borderId="4" xfId="0" applyFont="true" applyBorder="true" applyAlignment="true" applyProtection="false">
      <alignment horizontal="center" vertical="center" textRotation="0" wrapText="true" indent="0" shrinkToFit="false"/>
      <protection locked="true" hidden="false"/>
    </xf>
    <xf numFmtId="168" fontId="67" fillId="5" borderId="5" xfId="0" applyFont="true" applyBorder="true" applyAlignment="true" applyProtection="false">
      <alignment horizontal="center" vertical="center" textRotation="0" wrapText="false" indent="0" shrinkToFit="true"/>
      <protection locked="true" hidden="false"/>
    </xf>
    <xf numFmtId="164" fontId="67" fillId="5" borderId="61" xfId="0" applyFont="true" applyBorder="true" applyAlignment="true" applyProtection="false">
      <alignment horizontal="general" vertical="center" textRotation="0" wrapText="false" indent="0" shrinkToFit="true"/>
      <protection locked="true" hidden="false"/>
    </xf>
    <xf numFmtId="164" fontId="67" fillId="0" borderId="21" xfId="0" applyFont="true" applyBorder="true" applyAlignment="true" applyProtection="false">
      <alignment horizontal="right" vertical="center" textRotation="0" wrapText="false" indent="0" shrinkToFit="true"/>
      <protection locked="true" hidden="false"/>
    </xf>
    <xf numFmtId="178" fontId="67" fillId="0" borderId="5" xfId="0" applyFont="true" applyBorder="true" applyAlignment="true" applyProtection="false">
      <alignment horizontal="center" vertical="center" textRotation="0" wrapText="false" indent="0" shrinkToFit="true"/>
      <protection locked="true" hidden="false"/>
    </xf>
    <xf numFmtId="164" fontId="67" fillId="0" borderId="43" xfId="0" applyFont="true" applyBorder="true" applyAlignment="true" applyProtection="false">
      <alignment horizontal="general" vertical="center" textRotation="0" wrapText="false" indent="0" shrinkToFit="true"/>
      <protection locked="true" hidden="false"/>
    </xf>
    <xf numFmtId="164" fontId="43" fillId="0" borderId="41" xfId="0" applyFont="true" applyBorder="true" applyAlignment="true" applyProtection="false">
      <alignment horizontal="left" vertical="center" textRotation="0" wrapText="false" indent="0" shrinkToFit="false"/>
      <protection locked="true" hidden="false"/>
    </xf>
    <xf numFmtId="164" fontId="43" fillId="0" borderId="2" xfId="0" applyFont="true" applyBorder="true" applyAlignment="true" applyProtection="false">
      <alignment horizontal="left" vertical="center" textRotation="0" wrapText="false" indent="0" shrinkToFit="false"/>
      <protection locked="true" hidden="false"/>
    </xf>
    <xf numFmtId="164" fontId="71" fillId="5" borderId="108" xfId="0" applyFont="true" applyBorder="true" applyAlignment="true" applyProtection="false">
      <alignment horizontal="center" vertical="center" textRotation="0" wrapText="false" indent="0" shrinkToFit="true"/>
      <protection locked="true" hidden="false"/>
    </xf>
    <xf numFmtId="168" fontId="71" fillId="5" borderId="109" xfId="25" applyFont="true" applyBorder="true" applyAlignment="true" applyProtection="true">
      <alignment horizontal="center" vertical="center" textRotation="0" wrapText="false" indent="0" shrinkToFit="true"/>
      <protection locked="true" hidden="false"/>
    </xf>
    <xf numFmtId="164" fontId="72" fillId="5" borderId="42" xfId="0" applyFont="true" applyBorder="true" applyAlignment="true" applyProtection="false">
      <alignment horizontal="general" vertical="center" textRotation="0" wrapText="false" indent="0" shrinkToFit="false"/>
      <protection locked="true" hidden="false"/>
    </xf>
    <xf numFmtId="178" fontId="67" fillId="0" borderId="0" xfId="0" applyFont="true" applyBorder="true" applyAlignment="true" applyProtection="false">
      <alignment horizontal="center" vertical="center" textRotation="0" wrapText="false" indent="0" shrinkToFit="true"/>
      <protection locked="true" hidden="false"/>
    </xf>
    <xf numFmtId="164" fontId="67" fillId="5" borderId="49" xfId="0" applyFont="true" applyBorder="true" applyAlignment="true" applyProtection="false">
      <alignment horizontal="general" vertical="center" textRotation="0" wrapText="false" indent="0" shrinkToFit="true"/>
      <protection locked="true" hidden="false"/>
    </xf>
    <xf numFmtId="164" fontId="67" fillId="5" borderId="110" xfId="0" applyFont="true" applyBorder="true" applyAlignment="true" applyProtection="false">
      <alignment horizontal="general" vertical="center" textRotation="0" wrapText="false" indent="0" shrinkToFit="true"/>
      <protection locked="true" hidden="false"/>
    </xf>
    <xf numFmtId="164" fontId="72" fillId="5" borderId="2" xfId="0" applyFont="true" applyBorder="true" applyAlignment="true" applyProtection="false">
      <alignment horizontal="general" vertical="center" textRotation="0" wrapText="false" indent="0" shrinkToFit="false"/>
      <protection locked="true" hidden="false"/>
    </xf>
    <xf numFmtId="164" fontId="67" fillId="0" borderId="41" xfId="0" applyFont="true" applyBorder="true" applyAlignment="true" applyProtection="false">
      <alignment horizontal="right" vertical="center" textRotation="0" wrapText="false" indent="0" shrinkToFit="true"/>
      <protection locked="true" hidden="false"/>
    </xf>
    <xf numFmtId="178" fontId="67" fillId="0" borderId="2" xfId="0" applyFont="true" applyBorder="true" applyAlignment="true" applyProtection="false">
      <alignment horizontal="center" vertical="center" textRotation="0" wrapText="false" indent="0" shrinkToFit="true"/>
      <protection locked="true" hidden="false"/>
    </xf>
    <xf numFmtId="164" fontId="67" fillId="0" borderId="2" xfId="0" applyFont="true" applyBorder="true" applyAlignment="true" applyProtection="false">
      <alignment horizontal="general" vertical="center" textRotation="0" wrapText="false" indent="0" shrinkToFit="true"/>
      <protection locked="true" hidden="false"/>
    </xf>
    <xf numFmtId="164" fontId="67" fillId="0" borderId="42" xfId="0" applyFont="true" applyBorder="true" applyAlignment="true" applyProtection="false">
      <alignment horizontal="general" vertical="center" textRotation="0" wrapText="false" indent="0" shrinkToFit="true"/>
      <protection locked="true" hidden="false"/>
    </xf>
    <xf numFmtId="164" fontId="64" fillId="0" borderId="4" xfId="0" applyFont="true" applyBorder="true" applyAlignment="false" applyProtection="false">
      <alignment horizontal="general" vertical="center" textRotation="0" wrapText="false" indent="0" shrinkToFit="false"/>
      <protection locked="true" hidden="false"/>
    </xf>
    <xf numFmtId="164" fontId="64" fillId="0" borderId="49" xfId="0" applyFont="true" applyBorder="true" applyAlignment="true" applyProtection="false">
      <alignment horizontal="general" vertical="center" textRotation="0" wrapText="false" indent="0" shrinkToFit="false"/>
      <protection locked="true" hidden="false"/>
    </xf>
    <xf numFmtId="164" fontId="73" fillId="0" borderId="13" xfId="0" applyFont="true" applyBorder="true" applyAlignment="false" applyProtection="false">
      <alignment horizontal="general" vertical="center" textRotation="0" wrapText="false" indent="0" shrinkToFit="false"/>
      <protection locked="true" hidden="false"/>
    </xf>
    <xf numFmtId="164" fontId="42" fillId="2" borderId="14" xfId="0" applyFont="true" applyBorder="true" applyAlignment="true" applyProtection="true">
      <alignment horizontal="center" vertical="center" textRotation="0" wrapText="false" indent="0" shrinkToFit="false"/>
      <protection locked="false" hidden="false"/>
    </xf>
    <xf numFmtId="164" fontId="74" fillId="0" borderId="80" xfId="0" applyFont="true" applyBorder="true" applyAlignment="true" applyProtection="false">
      <alignment horizontal="general" vertical="center" textRotation="0" wrapText="false" indent="0" shrinkToFit="false"/>
      <protection locked="true" hidden="false"/>
    </xf>
    <xf numFmtId="164" fontId="64" fillId="0" borderId="80" xfId="0" applyFont="true" applyBorder="true" applyAlignment="true" applyProtection="false">
      <alignment horizontal="general" vertical="bottom" textRotation="0" wrapText="false" indent="0" shrinkToFit="false"/>
      <protection locked="true" hidden="false"/>
    </xf>
    <xf numFmtId="164" fontId="64" fillId="0" borderId="0" xfId="0" applyFont="true" applyBorder="true" applyAlignment="tru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general" vertical="bottom" textRotation="0" wrapText="false" indent="0" shrinkToFit="false"/>
      <protection locked="true" hidden="false"/>
    </xf>
    <xf numFmtId="164" fontId="47" fillId="0" borderId="6" xfId="0" applyFont="true" applyBorder="true" applyAlignment="true" applyProtection="false">
      <alignment horizontal="center" vertical="center" textRotation="0" wrapText="false" indent="0" shrinkToFit="false"/>
      <protection locked="true" hidden="false"/>
    </xf>
    <xf numFmtId="164" fontId="46" fillId="0" borderId="0" xfId="0" applyFont="true" applyBorder="false" applyAlignment="true" applyProtection="false">
      <alignment horizontal="right" vertical="center" textRotation="0" wrapText="false" indent="0" shrinkToFit="false"/>
      <protection locked="true" hidden="false"/>
    </xf>
    <xf numFmtId="164" fontId="47" fillId="8" borderId="5" xfId="0" applyFont="true" applyBorder="true" applyAlignment="false" applyProtection="false">
      <alignment horizontal="general" vertical="center" textRotation="0" wrapText="false" indent="0" shrinkToFit="false"/>
      <protection locked="true" hidden="false"/>
    </xf>
    <xf numFmtId="164" fontId="42" fillId="0" borderId="0" xfId="0" applyFont="true" applyBorder="true" applyAlignment="false" applyProtection="false">
      <alignment horizontal="general" vertical="center" textRotation="0" wrapText="false" indent="0" shrinkToFit="false"/>
      <protection locked="true" hidden="false"/>
    </xf>
    <xf numFmtId="164" fontId="42" fillId="0" borderId="0" xfId="0" applyFont="true" applyBorder="true" applyAlignment="true" applyProtection="false">
      <alignment horizontal="left" vertical="center" textRotation="0" wrapText="false" indent="0" shrinkToFit="false"/>
      <protection locked="true" hidden="false"/>
    </xf>
    <xf numFmtId="164" fontId="42" fillId="0" borderId="0" xfId="0" applyFont="true" applyBorder="true" applyAlignment="true" applyProtection="true">
      <alignment horizontal="center" vertical="center" textRotation="0" wrapText="false" indent="0" shrinkToFit="false"/>
      <protection locked="fals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true" applyAlignment="true" applyProtection="false">
      <alignment horizontal="general" vertical="center" textRotation="0" wrapText="false" indent="0" shrinkToFit="false"/>
      <protection locked="true" hidden="false"/>
    </xf>
    <xf numFmtId="164" fontId="43" fillId="0" borderId="0" xfId="0" applyFont="true" applyBorder="true" applyAlignment="true" applyProtection="false">
      <alignment horizontal="general" vertical="center" textRotation="0" wrapText="true" indent="0" shrinkToFit="false"/>
      <protection locked="true" hidden="false"/>
    </xf>
    <xf numFmtId="164" fontId="43" fillId="0" borderId="0" xfId="0" applyFont="true" applyBorder="false" applyAlignment="true" applyProtection="false">
      <alignment horizontal="general" vertical="center" textRotation="0" wrapText="true" indent="0" shrinkToFit="false"/>
      <protection locked="true" hidden="false"/>
    </xf>
    <xf numFmtId="164" fontId="75" fillId="0" borderId="2" xfId="0" applyFont="true" applyBorder="true" applyAlignment="true" applyProtection="false">
      <alignment horizontal="general" vertical="center" textRotation="0" wrapText="false" indent="0" shrinkToFit="false"/>
      <protection locked="true" hidden="false"/>
    </xf>
    <xf numFmtId="164" fontId="43" fillId="0" borderId="2" xfId="0" applyFont="true" applyBorder="true" applyAlignment="true" applyProtection="false">
      <alignment horizontal="general" vertical="center" textRotation="0" wrapText="false" indent="0" shrinkToFit="false"/>
      <protection locked="true" hidden="false"/>
    </xf>
    <xf numFmtId="164" fontId="43" fillId="0" borderId="2" xfId="0" applyFont="true" applyBorder="true" applyAlignment="true" applyProtection="false">
      <alignment horizontal="general" vertical="center" textRotation="0" wrapText="true" indent="0" shrinkToFit="false"/>
      <protection locked="true" hidden="false"/>
    </xf>
    <xf numFmtId="164" fontId="43" fillId="0" borderId="3" xfId="0" applyFont="true" applyBorder="true" applyAlignment="true" applyProtection="false">
      <alignment horizontal="general" vertical="center" textRotation="0" wrapText="true" indent="0" shrinkToFit="false"/>
      <protection locked="true" hidden="false"/>
    </xf>
    <xf numFmtId="164" fontId="42" fillId="6" borderId="4" xfId="0" applyFont="true" applyBorder="true" applyAlignment="true" applyProtection="true">
      <alignment horizontal="general" vertical="center" textRotation="0" wrapText="false" indent="0" shrinkToFit="false"/>
      <protection locked="false" hidden="false"/>
    </xf>
    <xf numFmtId="164" fontId="51" fillId="0" borderId="2" xfId="0" applyFont="true" applyBorder="true" applyAlignment="true" applyProtection="true">
      <alignment horizontal="general" vertical="center" textRotation="0" wrapText="false" indent="0" shrinkToFit="false"/>
      <protection locked="false" hidden="false"/>
    </xf>
    <xf numFmtId="164" fontId="42" fillId="0" borderId="2" xfId="0" applyFont="true" applyBorder="true" applyAlignment="true" applyProtection="true">
      <alignment horizontal="general" vertical="center" textRotation="0" wrapText="false" indent="0" shrinkToFit="false"/>
      <protection locked="false" hidden="false"/>
    </xf>
    <xf numFmtId="164" fontId="42" fillId="6" borderId="49" xfId="0" applyFont="true" applyBorder="true" applyAlignment="true" applyProtection="true">
      <alignment horizontal="general" vertical="center" textRotation="0" wrapText="false" indent="0" shrinkToFit="false"/>
      <protection locked="false" hidden="false"/>
    </xf>
    <xf numFmtId="164" fontId="42" fillId="0" borderId="48" xfId="0" applyFont="true" applyBorder="true" applyAlignment="false" applyProtection="true">
      <alignment horizontal="general" vertical="center" textRotation="0" wrapText="false" indent="0" shrinkToFit="false"/>
      <protection locked="false" hidden="false"/>
    </xf>
    <xf numFmtId="164" fontId="43" fillId="0" borderId="4" xfId="0" applyFont="true" applyBorder="true" applyAlignment="true" applyProtection="false">
      <alignment horizontal="general" vertical="center" textRotation="0" wrapText="true" indent="0" shrinkToFit="false"/>
      <protection locked="true" hidden="false"/>
    </xf>
    <xf numFmtId="164" fontId="43" fillId="0" borderId="34" xfId="0" applyFont="true" applyBorder="true" applyAlignment="true" applyProtection="true">
      <alignment horizontal="general" vertical="center" textRotation="0" wrapText="false" indent="0" shrinkToFit="false"/>
      <protection locked="false" hidden="false"/>
    </xf>
    <xf numFmtId="164" fontId="51" fillId="0" borderId="80" xfId="0" applyFont="true" applyBorder="true" applyAlignment="true" applyProtection="true">
      <alignment horizontal="general" vertical="center" textRotation="0" wrapText="false" indent="0" shrinkToFit="false"/>
      <protection locked="false" hidden="false"/>
    </xf>
    <xf numFmtId="164" fontId="42" fillId="0" borderId="80" xfId="0" applyFont="true" applyBorder="true" applyAlignment="true" applyProtection="true">
      <alignment horizontal="general" vertical="center" textRotation="0" wrapText="false" indent="0" shrinkToFit="false"/>
      <protection locked="false" hidden="false"/>
    </xf>
    <xf numFmtId="164" fontId="42" fillId="0" borderId="0" xfId="0" applyFont="true" applyBorder="true" applyAlignment="true" applyProtection="true">
      <alignment horizontal="general" vertical="center" textRotation="0" wrapText="false" indent="0" shrinkToFit="false"/>
      <protection locked="false" hidden="false"/>
    </xf>
    <xf numFmtId="164" fontId="51" fillId="0" borderId="0" xfId="0" applyFont="true" applyBorder="true" applyAlignment="true" applyProtection="true">
      <alignment horizontal="general" vertical="center" textRotation="0" wrapText="false" indent="0" shrinkToFit="false"/>
      <protection locked="false" hidden="false"/>
    </xf>
    <xf numFmtId="164" fontId="42" fillId="0" borderId="35" xfId="0" applyFont="true" applyBorder="true" applyAlignment="false" applyProtection="true">
      <alignment horizontal="general" vertical="center" textRotation="0" wrapText="false" indent="0" shrinkToFit="false"/>
      <protection locked="false" hidden="false"/>
    </xf>
    <xf numFmtId="164" fontId="42" fillId="6" borderId="21" xfId="0" applyFont="true" applyBorder="true" applyAlignment="true" applyProtection="true">
      <alignment horizontal="general" vertical="center" textRotation="0" wrapText="false" indent="0" shrinkToFit="false"/>
      <protection locked="false" hidden="false"/>
    </xf>
    <xf numFmtId="164" fontId="51" fillId="6" borderId="0" xfId="0" applyFont="true" applyBorder="true" applyAlignment="true" applyProtection="true">
      <alignment horizontal="general" vertical="center" textRotation="0" wrapText="false" indent="0" shrinkToFit="false"/>
      <protection locked="false" hidden="false"/>
    </xf>
    <xf numFmtId="164" fontId="43" fillId="6" borderId="0" xfId="0" applyFont="true" applyBorder="true" applyAlignment="true" applyProtection="true">
      <alignment horizontal="general" vertical="center" textRotation="0" wrapText="false" indent="0" shrinkToFit="false"/>
      <protection locked="false" hidden="false"/>
    </xf>
    <xf numFmtId="164" fontId="51" fillId="0" borderId="43" xfId="0" applyFont="true" applyBorder="true" applyAlignment="false" applyProtection="true">
      <alignment horizontal="general" vertical="center" textRotation="0" wrapText="false" indent="0" shrinkToFit="false"/>
      <protection locked="false" hidden="false"/>
    </xf>
    <xf numFmtId="164" fontId="43" fillId="0" borderId="111" xfId="0" applyFont="true" applyBorder="true" applyAlignment="true" applyProtection="true">
      <alignment horizontal="general" vertical="center" textRotation="0" wrapText="false" indent="0" shrinkToFit="false"/>
      <protection locked="false" hidden="false"/>
    </xf>
    <xf numFmtId="164" fontId="51"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true" applyAlignment="true" applyProtection="true">
      <alignment horizontal="center" vertical="center" textRotation="0" wrapText="false" indent="0" shrinkToFit="false"/>
      <protection locked="false" hidden="false"/>
    </xf>
    <xf numFmtId="164" fontId="43" fillId="0" borderId="43" xfId="0" applyFont="true" applyBorder="true" applyAlignment="false" applyProtection="true">
      <alignment horizontal="general" vertical="center" textRotation="0" wrapText="false" indent="0" shrinkToFit="false"/>
      <protection locked="false" hidden="false"/>
    </xf>
    <xf numFmtId="164" fontId="51" fillId="6" borderId="5" xfId="0" applyFont="true" applyBorder="true" applyAlignment="true" applyProtection="true">
      <alignment horizontal="general" vertical="center" textRotation="0" wrapText="true" indent="0" shrinkToFit="false"/>
      <protection locked="false" hidden="false"/>
    </xf>
    <xf numFmtId="164" fontId="51" fillId="0" borderId="21" xfId="0" applyFont="true" applyBorder="true" applyAlignment="true" applyProtection="true">
      <alignment horizontal="general" vertical="center" textRotation="0" wrapText="false" indent="0" shrinkToFit="false"/>
      <protection locked="false" hidden="false"/>
    </xf>
    <xf numFmtId="164" fontId="42" fillId="0" borderId="43" xfId="0" applyFont="true" applyBorder="true" applyAlignment="false" applyProtection="true">
      <alignment horizontal="general" vertical="center" textRotation="0" wrapText="false" indent="0" shrinkToFit="false"/>
      <protection locked="false" hidden="false"/>
    </xf>
    <xf numFmtId="164" fontId="43" fillId="0" borderId="41" xfId="0" applyFont="true" applyBorder="true" applyAlignment="true" applyProtection="true">
      <alignment horizontal="left" vertical="center" textRotation="0" wrapText="false" indent="0" shrinkToFit="false"/>
      <protection locked="false" hidden="false"/>
    </xf>
    <xf numFmtId="164" fontId="42" fillId="0" borderId="2" xfId="0" applyFont="true" applyBorder="true" applyAlignment="true" applyProtection="true">
      <alignment horizontal="center" vertical="center" textRotation="0" wrapText="false" indent="0" shrinkToFit="false"/>
      <protection locked="false" hidden="false"/>
    </xf>
    <xf numFmtId="164" fontId="51" fillId="6" borderId="13" xfId="0" applyFont="true" applyBorder="true" applyAlignment="true" applyProtection="true">
      <alignment horizontal="center" vertical="center" textRotation="0" wrapText="false" indent="0" shrinkToFit="false"/>
      <protection locked="false" hidden="false"/>
    </xf>
    <xf numFmtId="164" fontId="51" fillId="6" borderId="14" xfId="0" applyFont="true" applyBorder="true" applyAlignment="true" applyProtection="true">
      <alignment horizontal="center" vertical="center" textRotation="0" wrapText="false" indent="0" shrinkToFit="false"/>
      <protection locked="false" hidden="false"/>
    </xf>
    <xf numFmtId="164" fontId="51" fillId="0" borderId="14" xfId="0" applyFont="true" applyBorder="true" applyAlignment="true" applyProtection="true">
      <alignment horizontal="center" vertical="center" textRotation="0" wrapText="false" indent="0" shrinkToFit="false"/>
      <protection locked="false" hidden="false"/>
    </xf>
    <xf numFmtId="164" fontId="42" fillId="0" borderId="14" xfId="0" applyFont="true" applyBorder="true" applyAlignment="true" applyProtection="true">
      <alignment horizontal="center" vertical="center" textRotation="0" wrapText="false" indent="0" shrinkToFit="false"/>
      <protection locked="false" hidden="false"/>
    </xf>
    <xf numFmtId="164" fontId="51" fillId="0" borderId="14" xfId="0" applyFont="true" applyBorder="true" applyAlignment="true" applyProtection="true">
      <alignment horizontal="left" vertical="center" textRotation="0" wrapText="false" indent="0" shrinkToFit="false"/>
      <protection locked="false" hidden="false"/>
    </xf>
    <xf numFmtId="164" fontId="42" fillId="0" borderId="52" xfId="0" applyFont="true" applyBorder="true" applyAlignment="true" applyProtection="true">
      <alignment horizontal="center" vertical="center" textRotation="0" wrapText="false" indent="0" shrinkToFit="false"/>
      <protection locked="false" hidden="false"/>
    </xf>
    <xf numFmtId="164" fontId="43" fillId="0" borderId="8" xfId="0" applyFont="true" applyBorder="true" applyAlignment="true" applyProtection="false">
      <alignment horizontal="center" vertical="center" textRotation="0" wrapText="true" indent="0" shrinkToFit="false"/>
      <protection locked="true" hidden="false"/>
    </xf>
    <xf numFmtId="164" fontId="43" fillId="6" borderId="2" xfId="0" applyFont="true" applyBorder="true" applyAlignment="true" applyProtection="false">
      <alignment horizontal="general" vertical="center" textRotation="0" wrapText="true" indent="0" shrinkToFit="false"/>
      <protection locked="true" hidden="false"/>
    </xf>
    <xf numFmtId="164" fontId="51" fillId="6" borderId="2" xfId="0" applyFont="true" applyBorder="true" applyAlignment="true" applyProtection="false">
      <alignment horizontal="general" vertical="center" textRotation="0" wrapText="false" indent="0" shrinkToFit="false"/>
      <protection locked="true" hidden="false"/>
    </xf>
    <xf numFmtId="164" fontId="43" fillId="6" borderId="112" xfId="0" applyFont="true" applyBorder="true" applyAlignment="true" applyProtection="false">
      <alignment horizontal="general" vertical="center" textRotation="0" wrapText="true" indent="0" shrinkToFit="false"/>
      <protection locked="true" hidden="false"/>
    </xf>
    <xf numFmtId="164" fontId="43" fillId="0" borderId="0" xfId="0" applyFont="true" applyBorder="true" applyAlignment="true" applyProtection="false">
      <alignment horizontal="left" vertical="center" textRotation="0" wrapText="true" indent="0" shrinkToFit="false"/>
      <protection locked="true" hidden="false"/>
    </xf>
    <xf numFmtId="164" fontId="43" fillId="0" borderId="0" xfId="0" applyFont="true" applyBorder="true" applyAlignment="true" applyProtection="true">
      <alignment horizontal="left" vertical="center" textRotation="0" wrapText="false" indent="0" shrinkToFit="false"/>
      <protection locked="false" hidden="false"/>
    </xf>
    <xf numFmtId="164" fontId="51" fillId="0" borderId="0" xfId="0" applyFont="true" applyBorder="true" applyAlignment="true" applyProtection="true">
      <alignment horizontal="center" vertical="center" textRotation="0" wrapText="false" indent="0" shrinkToFit="false"/>
      <protection locked="false" hidden="false"/>
    </xf>
    <xf numFmtId="164" fontId="51" fillId="0" borderId="0" xfId="0" applyFont="true" applyBorder="true" applyAlignment="true" applyProtection="true">
      <alignment horizontal="left" vertical="center" textRotation="0" wrapText="false" indent="0" shrinkToFit="false"/>
      <protection locked="false" hidden="false"/>
    </xf>
    <xf numFmtId="164" fontId="42" fillId="0" borderId="0" xfId="0" applyFont="true" applyBorder="false" applyAlignment="true" applyProtection="true">
      <alignment horizontal="center" vertical="center" textRotation="0" wrapText="false" indent="0" shrinkToFit="false"/>
      <protection locked="false" hidden="false"/>
    </xf>
    <xf numFmtId="164" fontId="50" fillId="0" borderId="0" xfId="0" applyFont="true" applyBorder="true" applyAlignment="true" applyProtection="false">
      <alignment horizontal="left" vertical="center" textRotation="0" wrapText="false" indent="0" shrinkToFit="false"/>
      <protection locked="true" hidden="false"/>
    </xf>
    <xf numFmtId="164" fontId="43" fillId="0" borderId="29" xfId="0" applyFont="true" applyBorder="true" applyAlignment="true" applyProtection="false">
      <alignment horizontal="general" vertical="center" textRotation="0" wrapText="true" indent="0" shrinkToFit="false"/>
      <protection locked="true" hidden="false"/>
    </xf>
    <xf numFmtId="164" fontId="51" fillId="7" borderId="5" xfId="0" applyFont="true" applyBorder="true" applyAlignment="true" applyProtection="true">
      <alignment horizontal="left" vertical="center" textRotation="0" wrapText="true" indent="0" shrinkToFit="false"/>
      <protection locked="false" hidden="false"/>
    </xf>
    <xf numFmtId="164" fontId="42" fillId="7" borderId="80" xfId="0" applyFont="true" applyBorder="true" applyAlignment="true" applyProtection="true">
      <alignment horizontal="general" vertical="center" textRotation="0" wrapText="false" indent="0" shrinkToFit="false"/>
      <protection locked="false" hidden="false"/>
    </xf>
    <xf numFmtId="164" fontId="42" fillId="7" borderId="5" xfId="0" applyFont="true" applyBorder="true" applyAlignment="true" applyProtection="true">
      <alignment horizontal="general" vertical="center" textRotation="0" wrapText="false" indent="0" shrinkToFit="false"/>
      <protection locked="false" hidden="false"/>
    </xf>
    <xf numFmtId="164" fontId="42" fillId="7" borderId="2" xfId="0" applyFont="true" applyBorder="true" applyAlignment="true" applyProtection="true">
      <alignment horizontal="general" vertical="center" textRotation="0" wrapText="false" indent="0" shrinkToFit="false"/>
      <protection locked="false" hidden="false"/>
    </xf>
    <xf numFmtId="164" fontId="51" fillId="7" borderId="2" xfId="0" applyFont="true" applyBorder="true" applyAlignment="true" applyProtection="true">
      <alignment horizontal="general" vertical="center" textRotation="0" wrapText="false" indent="0" shrinkToFit="false"/>
      <protection locked="false" hidden="false"/>
    </xf>
    <xf numFmtId="164" fontId="42" fillId="0" borderId="42" xfId="0" applyFont="true" applyBorder="true" applyAlignment="false" applyProtection="true">
      <alignment horizontal="general" vertical="center" textRotation="0" wrapText="false" indent="0" shrinkToFit="false"/>
      <protection locked="false" hidden="false"/>
    </xf>
    <xf numFmtId="164" fontId="42" fillId="7" borderId="21" xfId="0" applyFont="true" applyBorder="true" applyAlignment="true" applyProtection="true">
      <alignment horizontal="general" vertical="center" textRotation="0" wrapText="false" indent="0" shrinkToFit="false"/>
      <protection locked="false" hidden="false"/>
    </xf>
    <xf numFmtId="164" fontId="51" fillId="7" borderId="0" xfId="0" applyFont="true" applyBorder="true" applyAlignment="true" applyProtection="true">
      <alignment horizontal="general" vertical="center" textRotation="0" wrapText="false" indent="0" shrinkToFit="false"/>
      <protection locked="false" hidden="false"/>
    </xf>
    <xf numFmtId="164" fontId="51" fillId="0" borderId="113" xfId="0" applyFont="true" applyBorder="true" applyAlignment="true" applyProtection="true">
      <alignment horizontal="left" vertical="center" textRotation="0" wrapText="false" indent="0" shrinkToFit="false"/>
      <protection locked="false" hidden="false"/>
    </xf>
    <xf numFmtId="164" fontId="51" fillId="7" borderId="5" xfId="0" applyFont="true" applyBorder="true" applyAlignment="true" applyProtection="true">
      <alignment horizontal="general" vertical="center" textRotation="0" wrapText="true" indent="0" shrinkToFit="false"/>
      <protection locked="false" hidden="false"/>
    </xf>
    <xf numFmtId="164" fontId="42" fillId="0" borderId="114" xfId="0" applyFont="true" applyBorder="true" applyAlignment="true" applyProtection="true">
      <alignment horizontal="center" vertical="center" textRotation="0" wrapText="false" indent="0" shrinkToFit="false"/>
      <protection locked="false" hidden="false"/>
    </xf>
    <xf numFmtId="164" fontId="51" fillId="0" borderId="13" xfId="0" applyFont="true" applyBorder="true" applyAlignment="true" applyProtection="true">
      <alignment horizontal="center" vertical="center" textRotation="0" wrapText="false" indent="0" shrinkToFit="false"/>
      <protection locked="false" hidden="false"/>
    </xf>
    <xf numFmtId="164" fontId="51" fillId="7" borderId="14" xfId="0" applyFont="true" applyBorder="true" applyAlignment="true" applyProtection="true">
      <alignment horizontal="center" vertical="center" textRotation="0" wrapText="false" indent="0" shrinkToFit="false"/>
      <protection locked="false" hidden="false"/>
    </xf>
    <xf numFmtId="164" fontId="43" fillId="7" borderId="2" xfId="0" applyFont="true" applyBorder="true" applyAlignment="true" applyProtection="false">
      <alignment horizontal="general" vertical="center" textRotation="0" wrapText="true" indent="0" shrinkToFit="false"/>
      <protection locked="true" hidden="false"/>
    </xf>
    <xf numFmtId="164" fontId="51" fillId="7" borderId="2" xfId="0" applyFont="true" applyBorder="true" applyAlignment="true" applyProtection="false">
      <alignment horizontal="general" vertical="center" textRotation="0" wrapText="false" indent="0" shrinkToFit="false"/>
      <protection locked="true" hidden="false"/>
    </xf>
    <xf numFmtId="164" fontId="43" fillId="7" borderId="112" xfId="0" applyFont="true" applyBorder="true" applyAlignment="true" applyProtection="false">
      <alignment horizontal="general" vertical="center" textRotation="0" wrapText="true" indent="0" shrinkToFit="false"/>
      <protection locked="true" hidden="false"/>
    </xf>
    <xf numFmtId="164" fontId="42" fillId="0" borderId="0" xfId="0" applyFont="true" applyBorder="true" applyAlignment="true" applyProtection="true">
      <alignment horizontal="center" vertical="center" textRotation="0" wrapText="false" indent="0" shrinkToFit="false"/>
      <protection locked="false" hidden="false"/>
    </xf>
    <xf numFmtId="164" fontId="50" fillId="0" borderId="0" xfId="0" applyFont="true" applyBorder="true" applyAlignment="true" applyProtection="false">
      <alignment horizontal="general" vertical="center" textRotation="0" wrapText="false" indent="0" shrinkToFit="false"/>
      <protection locked="true" hidden="false"/>
    </xf>
    <xf numFmtId="164" fontId="43" fillId="0" borderId="3" xfId="0" applyFont="true" applyBorder="true" applyAlignment="true" applyProtection="false">
      <alignment horizontal="center" vertical="center" textRotation="0" wrapText="true" indent="0" shrinkToFit="false"/>
      <protection locked="true" hidden="false"/>
    </xf>
    <xf numFmtId="164" fontId="76" fillId="0" borderId="3" xfId="0" applyFont="true" applyBorder="true" applyAlignment="true" applyProtection="false">
      <alignment horizontal="center" vertical="center" textRotation="0" wrapText="true" indent="0" shrinkToFit="false"/>
      <protection locked="true" hidden="false"/>
    </xf>
    <xf numFmtId="164" fontId="42" fillId="2" borderId="49" xfId="0" applyFont="true" applyBorder="true" applyAlignment="true" applyProtection="true">
      <alignment horizontal="general" vertical="center" textRotation="0" wrapText="false" indent="0" shrinkToFit="false"/>
      <protection locked="false" hidden="false"/>
    </xf>
    <xf numFmtId="164" fontId="76" fillId="0" borderId="49" xfId="0" applyFont="true" applyBorder="true" applyAlignment="true" applyProtection="true">
      <alignment horizontal="center" vertical="center" textRotation="0" wrapText="false" indent="0" shrinkToFit="false"/>
      <protection locked="false" hidden="false"/>
    </xf>
    <xf numFmtId="164" fontId="76" fillId="0" borderId="49" xfId="0" applyFont="true" applyBorder="true" applyAlignment="true" applyProtection="true">
      <alignment horizontal="center" vertical="center" textRotation="0" wrapText="true" indent="0" shrinkToFit="false"/>
      <protection locked="false" hidden="false"/>
    </xf>
    <xf numFmtId="164" fontId="42" fillId="0" borderId="48" xfId="0" applyFont="true" applyBorder="true" applyAlignment="true" applyProtection="true">
      <alignment horizontal="general" vertical="center" textRotation="0" wrapText="false" indent="0" shrinkToFit="false"/>
      <protection locked="false" hidden="false"/>
    </xf>
    <xf numFmtId="164" fontId="47" fillId="0" borderId="0" xfId="0" applyFont="true" applyBorder="false" applyAlignment="false" applyProtection="true">
      <alignment horizontal="general" vertical="center" textRotation="0" wrapText="false" indent="0" shrinkToFit="false"/>
      <protection locked="false" hidden="false"/>
    </xf>
    <xf numFmtId="164" fontId="51" fillId="0" borderId="3" xfId="0" applyFont="true" applyBorder="true" applyAlignment="true" applyProtection="false">
      <alignment horizontal="center" vertical="center" textRotation="0" wrapText="true" indent="0" shrinkToFit="false"/>
      <protection locked="true" hidden="false"/>
    </xf>
    <xf numFmtId="164" fontId="51" fillId="0" borderId="49" xfId="0" applyFont="true" applyBorder="true" applyAlignment="true" applyProtection="true">
      <alignment horizontal="center" vertical="center" textRotation="0" wrapText="false" indent="0" shrinkToFit="false"/>
      <protection locked="false" hidden="false"/>
    </xf>
    <xf numFmtId="164" fontId="75" fillId="2" borderId="49" xfId="0" applyFont="true" applyBorder="true" applyAlignment="true" applyProtection="true">
      <alignment horizontal="general" vertical="center" textRotation="0" wrapText="false" indent="0" shrinkToFit="false"/>
      <protection locked="false" hidden="false"/>
    </xf>
    <xf numFmtId="164" fontId="42" fillId="5" borderId="48" xfId="0" applyFont="true" applyBorder="true" applyAlignment="true" applyProtection="true">
      <alignment horizontal="general" vertical="center" textRotation="0" wrapText="false" indent="0" shrinkToFit="false"/>
      <protection locked="false" hidden="false"/>
    </xf>
    <xf numFmtId="164" fontId="43" fillId="0" borderId="80" xfId="0" applyFont="true" applyBorder="true" applyAlignment="true" applyProtection="true">
      <alignment horizontal="general" vertical="center" textRotation="0" wrapText="false" indent="0" shrinkToFit="false"/>
      <protection locked="false" hidden="false"/>
    </xf>
    <xf numFmtId="164" fontId="42" fillId="2" borderId="0" xfId="0" applyFont="true" applyBorder="true" applyAlignment="true" applyProtection="true">
      <alignment horizontal="general" vertical="center" textRotation="0" wrapText="false" indent="0" shrinkToFit="false"/>
      <protection locked="false" hidden="false"/>
    </xf>
    <xf numFmtId="164" fontId="43" fillId="2" borderId="0" xfId="0" applyFont="true" applyBorder="true" applyAlignment="true" applyProtection="true">
      <alignment horizontal="general" vertical="center" textRotation="0" wrapText="false" indent="0" shrinkToFit="false"/>
      <protection locked="false" hidden="false"/>
    </xf>
    <xf numFmtId="164" fontId="51" fillId="2" borderId="0" xfId="0" applyFont="true" applyBorder="true" applyAlignment="true" applyProtection="true">
      <alignment horizontal="general" vertical="center" textRotation="0" wrapText="false" indent="0" shrinkToFit="false"/>
      <protection locked="false" hidden="false"/>
    </xf>
    <xf numFmtId="164" fontId="51" fillId="0" borderId="0" xfId="0" applyFont="true" applyBorder="true" applyAlignment="false" applyProtection="false">
      <alignment horizontal="general" vertical="center" textRotation="0" wrapText="false" indent="0" shrinkToFit="false"/>
      <protection locked="true" hidden="false"/>
    </xf>
    <xf numFmtId="164" fontId="51" fillId="2" borderId="5" xfId="0" applyFont="true" applyBorder="true" applyAlignment="true" applyProtection="true">
      <alignment horizontal="general" vertical="center" textRotation="0" wrapText="true" indent="0" shrinkToFit="false"/>
      <protection locked="false" hidden="false"/>
    </xf>
    <xf numFmtId="164" fontId="43" fillId="0" borderId="2" xfId="0" applyFont="true" applyBorder="true" applyAlignment="true" applyProtection="true">
      <alignment horizontal="left" vertical="center" textRotation="0" wrapText="false" indent="0" shrinkToFit="false"/>
      <protection locked="false" hidden="false"/>
    </xf>
    <xf numFmtId="164" fontId="51" fillId="2" borderId="14" xfId="0" applyFont="true" applyBorder="true" applyAlignment="true" applyProtection="true">
      <alignment horizontal="center" vertical="center" textRotation="0" wrapText="false" indent="0" shrinkToFit="false"/>
      <protection locked="false" hidden="false"/>
    </xf>
    <xf numFmtId="164" fontId="43" fillId="2" borderId="2" xfId="0" applyFont="true" applyBorder="true" applyAlignment="true" applyProtection="false">
      <alignment horizontal="general" vertical="center" textRotation="0" wrapText="true" indent="0" shrinkToFit="false"/>
      <protection locked="true" hidden="false"/>
    </xf>
    <xf numFmtId="164" fontId="51" fillId="2" borderId="2" xfId="0" applyFont="true" applyBorder="true" applyAlignment="true" applyProtection="false">
      <alignment horizontal="general" vertical="center" textRotation="0" wrapText="false" indent="0" shrinkToFit="false"/>
      <protection locked="true" hidden="false"/>
    </xf>
    <xf numFmtId="164" fontId="43" fillId="2" borderId="112" xfId="0" applyFont="true" applyBorder="true" applyAlignment="true" applyProtection="false">
      <alignment horizontal="general" vertical="center" textRotation="0" wrapText="true" indent="0" shrinkToFit="false"/>
      <protection locked="true" hidden="false"/>
    </xf>
    <xf numFmtId="164" fontId="75" fillId="0" borderId="0" xfId="0" applyFont="true" applyBorder="true" applyAlignment="true" applyProtection="false">
      <alignment horizontal="general" vertical="center" textRotation="0" wrapText="false" indent="0" shrinkToFit="false"/>
      <protection locked="true" hidden="false"/>
    </xf>
    <xf numFmtId="164" fontId="51" fillId="0" borderId="0" xfId="0" applyFont="true" applyBorder="true" applyAlignment="true" applyProtection="true">
      <alignment horizontal="left" vertical="center" textRotation="0" wrapText="false" indent="0" shrinkToFit="false"/>
      <protection locked="false" hidden="false"/>
    </xf>
    <xf numFmtId="164" fontId="43" fillId="4" borderId="5" xfId="0" applyFont="true" applyBorder="true" applyAlignment="true" applyProtection="true">
      <alignment horizontal="general" vertical="center" textRotation="0" wrapText="false" indent="0" shrinkToFit="false"/>
      <protection locked="false" hidden="false"/>
    </xf>
    <xf numFmtId="173" fontId="44" fillId="0" borderId="0" xfId="0" applyFont="true" applyBorder="false" applyAlignment="true" applyProtection="false">
      <alignment horizontal="left" vertical="center" textRotation="0" wrapText="false" indent="0" shrinkToFit="false"/>
      <protection locked="true" hidden="false"/>
    </xf>
    <xf numFmtId="173" fontId="39" fillId="0" borderId="0" xfId="0" applyFont="true" applyBorder="false" applyAlignment="true" applyProtection="false">
      <alignment horizontal="left" vertical="center" textRotation="0" wrapText="false" indent="0" shrinkToFit="false"/>
      <protection locked="true" hidden="false"/>
    </xf>
    <xf numFmtId="173" fontId="37" fillId="0" borderId="0" xfId="0" applyFont="true" applyBorder="false" applyAlignment="true" applyProtection="false">
      <alignment horizontal="left" vertical="center" textRotation="0" wrapText="false" indent="0" shrinkToFit="false"/>
      <protection locked="true" hidden="false"/>
    </xf>
    <xf numFmtId="164" fontId="42" fillId="0" borderId="0" xfId="0" applyFont="true" applyBorder="true" applyAlignment="true" applyProtection="false">
      <alignment horizontal="general" vertical="center" textRotation="0" wrapText="false" indent="0" shrinkToFit="false"/>
      <protection locked="true" hidden="false"/>
    </xf>
    <xf numFmtId="164" fontId="47" fillId="0" borderId="0" xfId="0" applyFont="true" applyBorder="true" applyAlignment="true" applyProtection="false">
      <alignment horizontal="general" vertical="center" textRotation="0" wrapText="false" indent="0" shrinkToFit="false"/>
      <protection locked="true" hidden="false"/>
    </xf>
    <xf numFmtId="164" fontId="50" fillId="0" borderId="115" xfId="0" applyFont="true" applyBorder="true" applyAlignment="true" applyProtection="false">
      <alignment horizontal="general" vertical="center" textRotation="0" wrapText="false" indent="0" shrinkToFit="false"/>
      <protection locked="true" hidden="false"/>
    </xf>
    <xf numFmtId="164" fontId="75" fillId="0" borderId="116" xfId="0" applyFont="true" applyBorder="true" applyAlignment="true" applyProtection="false">
      <alignment horizontal="general" vertical="center" textRotation="0" wrapText="false" indent="0" shrinkToFit="false"/>
      <protection locked="true" hidden="false"/>
    </xf>
    <xf numFmtId="164" fontId="75" fillId="0" borderId="80" xfId="0" applyFont="true" applyBorder="true" applyAlignment="true" applyProtection="false">
      <alignment horizontal="general" vertical="center" textRotation="0" wrapText="false" indent="0" shrinkToFit="false"/>
      <protection locked="true" hidden="false"/>
    </xf>
    <xf numFmtId="164" fontId="51" fillId="0" borderId="13" xfId="0" applyFont="true" applyBorder="true" applyAlignment="true" applyProtection="false">
      <alignment horizontal="general" vertical="center" textRotation="0" wrapText="false" indent="0" shrinkToFit="false"/>
      <protection locked="true" hidden="false"/>
    </xf>
    <xf numFmtId="164" fontId="51" fillId="0" borderId="14" xfId="0" applyFont="true" applyBorder="true" applyAlignment="true" applyProtection="false">
      <alignment horizontal="general" vertical="center" textRotation="0" wrapText="false" indent="0" shrinkToFit="false"/>
      <protection locked="true" hidden="false"/>
    </xf>
    <xf numFmtId="164" fontId="42" fillId="6" borderId="14" xfId="0" applyFont="true" applyBorder="true" applyAlignment="true" applyProtection="false">
      <alignment horizontal="general" vertical="center" textRotation="0" wrapText="false" indent="0" shrinkToFit="false"/>
      <protection locked="true" hidden="false"/>
    </xf>
    <xf numFmtId="164" fontId="43" fillId="0" borderId="14" xfId="0" applyFont="true" applyBorder="true" applyAlignment="true" applyProtection="false">
      <alignment horizontal="general" vertical="center" textRotation="0" wrapText="false" indent="0" shrinkToFit="false"/>
      <protection locked="true" hidden="false"/>
    </xf>
    <xf numFmtId="164" fontId="42" fillId="0" borderId="14" xfId="0" applyFont="true" applyBorder="true" applyAlignment="true" applyProtection="false">
      <alignment horizontal="general" vertical="center" textRotation="0" wrapText="false" indent="0" shrinkToFit="false"/>
      <protection locked="true" hidden="false"/>
    </xf>
    <xf numFmtId="164" fontId="42" fillId="6" borderId="14" xfId="0" applyFont="true" applyBorder="true" applyAlignment="false" applyProtection="false">
      <alignment horizontal="general" vertical="center" textRotation="0" wrapText="false" indent="0" shrinkToFit="false"/>
      <protection locked="true" hidden="false"/>
    </xf>
    <xf numFmtId="164" fontId="43" fillId="5" borderId="14" xfId="0" applyFont="true" applyBorder="true" applyAlignment="true" applyProtection="false">
      <alignment horizontal="general" vertical="center" textRotation="0" wrapText="false" indent="0" shrinkToFit="false"/>
      <protection locked="true" hidden="false"/>
    </xf>
    <xf numFmtId="164" fontId="51" fillId="0" borderId="52" xfId="0" applyFont="true" applyBorder="true" applyAlignment="false" applyProtection="false">
      <alignment horizontal="general" vertical="center" textRotation="0" wrapText="false" indent="0" shrinkToFit="false"/>
      <protection locked="true" hidden="false"/>
    </xf>
    <xf numFmtId="164" fontId="59" fillId="0" borderId="0" xfId="0" applyFont="true" applyBorder="true" applyAlignment="true" applyProtection="false">
      <alignment horizontal="general" vertical="center" textRotation="0" wrapText="false" indent="0" shrinkToFit="false"/>
      <protection locked="true" hidden="false"/>
    </xf>
    <xf numFmtId="164" fontId="75" fillId="0" borderId="21" xfId="0" applyFont="true" applyBorder="true" applyAlignment="true" applyProtection="false">
      <alignment horizontal="general" vertical="center" textRotation="0" wrapText="false" indent="0" shrinkToFit="false"/>
      <protection locked="true" hidden="false"/>
    </xf>
    <xf numFmtId="164" fontId="43" fillId="0" borderId="115" xfId="0" applyFont="true" applyBorder="true" applyAlignment="true" applyProtection="false">
      <alignment horizontal="center" vertical="center" textRotation="0" wrapText="false" indent="0" shrinkToFit="false"/>
      <protection locked="true" hidden="false"/>
    </xf>
    <xf numFmtId="165" fontId="43" fillId="0" borderId="0" xfId="0" applyFont="true" applyBorder="true" applyAlignment="true" applyProtection="false">
      <alignment horizontal="general" vertical="center" textRotation="0" wrapText="true" indent="0" shrinkToFit="false"/>
      <protection locked="true" hidden="false"/>
    </xf>
    <xf numFmtId="164" fontId="51" fillId="0" borderId="0" xfId="0" applyFont="true" applyBorder="true" applyAlignment="true" applyProtection="false">
      <alignment horizontal="general" vertical="center" textRotation="0" wrapText="false" indent="0" shrinkToFit="false"/>
      <protection locked="true" hidden="false"/>
    </xf>
    <xf numFmtId="164" fontId="51" fillId="0" borderId="43" xfId="0" applyFont="true" applyBorder="true" applyAlignment="false" applyProtection="false">
      <alignment horizontal="general" vertical="center" textRotation="0" wrapText="false" indent="0" shrinkToFit="false"/>
      <protection locked="true" hidden="false"/>
    </xf>
    <xf numFmtId="164" fontId="59" fillId="0" borderId="0" xfId="0" applyFont="true" applyBorder="false" applyAlignment="true" applyProtection="false">
      <alignment horizontal="general" vertical="center" textRotation="0" wrapText="true" indent="0" shrinkToFit="false"/>
      <protection locked="true" hidden="false"/>
    </xf>
    <xf numFmtId="164" fontId="59" fillId="0" borderId="0" xfId="0" applyFont="true" applyBorder="true" applyAlignment="true" applyProtection="false">
      <alignment horizontal="general" vertical="center" textRotation="0" wrapText="true" indent="0" shrinkToFit="false"/>
      <protection locked="true" hidden="false"/>
    </xf>
    <xf numFmtId="164" fontId="43" fillId="0" borderId="117" xfId="0" applyFont="true" applyBorder="true" applyAlignment="true" applyProtection="false">
      <alignment horizontal="center" vertical="center" textRotation="0" wrapText="false" indent="0" shrinkToFit="false"/>
      <protection locked="true" hidden="false"/>
    </xf>
    <xf numFmtId="164" fontId="43" fillId="0" borderId="65" xfId="0" applyFont="true" applyBorder="true" applyAlignment="true" applyProtection="false">
      <alignment horizontal="general" vertical="center" textRotation="0" wrapText="false" indent="0" shrinkToFit="false"/>
      <protection locked="true" hidden="false"/>
    </xf>
    <xf numFmtId="165" fontId="43" fillId="0" borderId="65" xfId="0" applyFont="true" applyBorder="true" applyAlignment="true" applyProtection="false">
      <alignment horizontal="general" vertical="center" textRotation="0" wrapText="true" indent="0" shrinkToFit="false"/>
      <protection locked="true" hidden="false"/>
    </xf>
    <xf numFmtId="164" fontId="42" fillId="0" borderId="65" xfId="0" applyFont="true" applyBorder="true" applyAlignment="true" applyProtection="false">
      <alignment horizontal="general" vertical="center" textRotation="0" wrapText="false" indent="0" shrinkToFit="false"/>
      <protection locked="true" hidden="false"/>
    </xf>
    <xf numFmtId="164" fontId="42" fillId="0" borderId="65" xfId="0" applyFont="true" applyBorder="true" applyAlignment="false" applyProtection="false">
      <alignment horizontal="general" vertical="center" textRotation="0" wrapText="false" indent="0" shrinkToFit="false"/>
      <protection locked="true" hidden="false"/>
    </xf>
    <xf numFmtId="164" fontId="51" fillId="0" borderId="65" xfId="0" applyFont="true" applyBorder="true" applyAlignment="true" applyProtection="false">
      <alignment horizontal="general" vertical="center" textRotation="0" wrapText="false" indent="0" shrinkToFit="false"/>
      <protection locked="true" hidden="false"/>
    </xf>
    <xf numFmtId="164" fontId="51" fillId="0" borderId="75" xfId="0" applyFont="true" applyBorder="true" applyAlignment="false" applyProtection="false">
      <alignment horizontal="general" vertical="center" textRotation="0" wrapText="false" indent="0" shrinkToFit="false"/>
      <protection locked="true" hidden="false"/>
    </xf>
    <xf numFmtId="164" fontId="75" fillId="0" borderId="41" xfId="0" applyFont="true" applyBorder="true" applyAlignment="true" applyProtection="false">
      <alignment horizontal="general" vertical="center" textRotation="0" wrapText="false" indent="0" shrinkToFit="false"/>
      <protection locked="true" hidden="false"/>
    </xf>
    <xf numFmtId="164" fontId="43" fillId="0" borderId="41" xfId="0" applyFont="true" applyBorder="true" applyAlignment="true" applyProtection="false">
      <alignment horizontal="center" vertical="center" textRotation="0" wrapText="false" indent="0" shrinkToFit="false"/>
      <protection locked="true" hidden="false"/>
    </xf>
    <xf numFmtId="165" fontId="43" fillId="0" borderId="2" xfId="0" applyFont="true" applyBorder="true" applyAlignment="true" applyProtection="false">
      <alignment horizontal="general" vertical="center" textRotation="0" wrapText="true" indent="0" shrinkToFit="false"/>
      <protection locked="true" hidden="false"/>
    </xf>
    <xf numFmtId="164" fontId="42" fillId="0" borderId="2" xfId="0" applyFont="true" applyBorder="true" applyAlignment="true" applyProtection="false">
      <alignment horizontal="general" vertical="center" textRotation="0" wrapText="false" indent="0" shrinkToFit="false"/>
      <protection locked="true" hidden="false"/>
    </xf>
    <xf numFmtId="164" fontId="51" fillId="0" borderId="2" xfId="0" applyFont="true" applyBorder="true" applyAlignment="true" applyProtection="false">
      <alignment horizontal="general" vertical="center" textRotation="0" wrapText="false" indent="0" shrinkToFit="false"/>
      <protection locked="true" hidden="false"/>
    </xf>
    <xf numFmtId="164" fontId="51" fillId="0" borderId="118" xfId="0" applyFont="true" applyBorder="true" applyAlignment="false" applyProtection="false">
      <alignment horizontal="general" vertical="center" textRotation="0" wrapText="false" indent="0" shrinkToFit="false"/>
      <protection locked="true" hidden="false"/>
    </xf>
    <xf numFmtId="164" fontId="43" fillId="6" borderId="42" xfId="0" applyFont="true" applyBorder="true" applyAlignment="true" applyProtection="false">
      <alignment horizontal="general" vertical="center" textRotation="0" wrapText="true" indent="0" shrinkToFit="false"/>
      <protection locked="true" hidden="false"/>
    </xf>
    <xf numFmtId="164" fontId="75" fillId="0" borderId="49" xfId="0" applyFont="true" applyBorder="true" applyAlignment="true" applyProtection="false">
      <alignment horizontal="general" vertical="center" textRotation="0" wrapText="false" indent="0" shrinkToFit="false"/>
      <protection locked="true" hidden="false"/>
    </xf>
    <xf numFmtId="164" fontId="43" fillId="0" borderId="0" xfId="0" applyFont="true" applyBorder="true" applyAlignment="true" applyProtection="false">
      <alignment horizontal="center" vertical="center" textRotation="0" wrapText="false" indent="0" shrinkToFit="false"/>
      <protection locked="true" hidden="false"/>
    </xf>
    <xf numFmtId="164" fontId="51" fillId="0" borderId="0" xfId="0" applyFont="true" applyBorder="true" applyAlignment="false" applyProtection="false">
      <alignment horizontal="general" vertical="center" textRotation="0" wrapText="false" indent="0" shrinkToFit="false"/>
      <protection locked="true" hidden="false"/>
    </xf>
    <xf numFmtId="164" fontId="50" fillId="0" borderId="34" xfId="0" applyFont="true" applyBorder="true" applyAlignment="true" applyProtection="false">
      <alignment horizontal="general" vertical="center" textRotation="0" wrapText="false" indent="0" shrinkToFit="false"/>
      <protection locked="true" hidden="false"/>
    </xf>
    <xf numFmtId="164" fontId="50" fillId="0" borderId="49" xfId="0" applyFont="true" applyBorder="true" applyAlignment="true" applyProtection="false">
      <alignment horizontal="general" vertical="center" textRotation="0" wrapText="false" indent="0" shrinkToFit="false"/>
      <protection locked="true" hidden="false"/>
    </xf>
    <xf numFmtId="164" fontId="50" fillId="0" borderId="57" xfId="0" applyFont="true" applyBorder="true" applyAlignment="true" applyProtection="false">
      <alignment horizontal="general" vertical="center" textRotation="0" wrapText="false" indent="0" shrinkToFit="false"/>
      <protection locked="true" hidden="false"/>
    </xf>
    <xf numFmtId="165" fontId="47" fillId="0" borderId="0" xfId="0" applyFont="true" applyBorder="false" applyAlignment="false" applyProtection="false">
      <alignment horizontal="general" vertical="center" textRotation="0" wrapText="false" indent="0" shrinkToFit="false"/>
      <protection locked="true" hidden="false"/>
    </xf>
    <xf numFmtId="165" fontId="47" fillId="0" borderId="0" xfId="0" applyFont="true" applyBorder="true" applyAlignment="true" applyProtection="false">
      <alignment horizontal="general" vertical="center" textRotation="0" wrapText="false" indent="0" shrinkToFit="false"/>
      <protection locked="true" hidden="false"/>
    </xf>
    <xf numFmtId="164" fontId="39" fillId="0" borderId="119" xfId="0" applyFont="true" applyBorder="true" applyAlignment="true" applyProtection="false">
      <alignment horizontal="center" vertical="center" textRotation="0" wrapText="false" indent="0" shrinkToFit="false"/>
      <protection locked="true" hidden="false"/>
    </xf>
    <xf numFmtId="164" fontId="43" fillId="0" borderId="120" xfId="0" applyFont="true" applyBorder="true" applyAlignment="true" applyProtection="false">
      <alignment horizontal="general" vertical="center" textRotation="0" wrapText="true" indent="0" shrinkToFit="false"/>
      <protection locked="true" hidden="false"/>
    </xf>
    <xf numFmtId="164" fontId="77" fillId="0" borderId="0" xfId="0" applyFont="true" applyBorder="true" applyAlignment="true" applyProtection="false">
      <alignment horizontal="general" vertical="center" textRotation="0" wrapText="true" indent="0" shrinkToFit="false"/>
      <protection locked="true" hidden="false"/>
    </xf>
    <xf numFmtId="164" fontId="43" fillId="0" borderId="121" xfId="0" applyFont="true" applyBorder="true" applyAlignment="true" applyProtection="false">
      <alignment horizontal="center" vertical="center" textRotation="0" wrapText="false" indent="0" shrinkToFit="false"/>
      <protection locked="true" hidden="false"/>
    </xf>
    <xf numFmtId="164" fontId="43" fillId="0" borderId="122" xfId="0" applyFont="true" applyBorder="true" applyAlignment="true" applyProtection="false">
      <alignment horizontal="left" vertical="center" textRotation="0" wrapText="true" indent="0" shrinkToFit="false"/>
      <protection locked="true" hidden="false"/>
    </xf>
    <xf numFmtId="164" fontId="42" fillId="6" borderId="122" xfId="0" applyFont="true" applyBorder="true" applyAlignment="true" applyProtection="false">
      <alignment horizontal="center" vertical="center" textRotation="0" wrapText="false" indent="0" shrinkToFit="false"/>
      <protection locked="true" hidden="false"/>
    </xf>
    <xf numFmtId="164" fontId="78" fillId="0" borderId="123" xfId="0" applyFont="true" applyBorder="true" applyAlignment="true" applyProtection="false">
      <alignment horizontal="center" vertical="center" textRotation="0" wrapText="false" indent="0" shrinkToFit="false"/>
      <protection locked="true" hidden="false"/>
    </xf>
    <xf numFmtId="164" fontId="43" fillId="0" borderId="72" xfId="0" applyFont="true" applyBorder="true" applyAlignment="true" applyProtection="false">
      <alignment horizontal="general" vertical="center" textRotation="0" wrapText="true" indent="0" shrinkToFit="false"/>
      <protection locked="true" hidden="false"/>
    </xf>
    <xf numFmtId="164" fontId="62" fillId="0" borderId="0" xfId="0" applyFont="true" applyBorder="false" applyAlignment="true" applyProtection="false">
      <alignment horizontal="general" vertical="center" textRotation="0" wrapText="true" indent="0" shrinkToFit="false"/>
      <protection locked="true" hidden="false"/>
    </xf>
    <xf numFmtId="164" fontId="62" fillId="0" borderId="0" xfId="0" applyFont="true" applyBorder="true" applyAlignment="true" applyProtection="false">
      <alignment horizontal="general" vertical="center" textRotation="0" wrapText="true" indent="0" shrinkToFit="false"/>
      <protection locked="true" hidden="false"/>
    </xf>
    <xf numFmtId="164" fontId="42" fillId="6" borderId="123" xfId="0" applyFont="true" applyBorder="true" applyAlignment="true" applyProtection="false">
      <alignment horizontal="center" vertical="center" textRotation="0" wrapText="false" indent="0" shrinkToFit="false"/>
      <protection locked="true" hidden="false"/>
    </xf>
    <xf numFmtId="164" fontId="55" fillId="6" borderId="5" xfId="0" applyFont="true" applyBorder="true" applyAlignment="true" applyProtection="true">
      <alignment horizontal="left" vertical="center" textRotation="0" wrapText="true" indent="0" shrinkToFit="false"/>
      <protection locked="false" hidden="false"/>
    </xf>
    <xf numFmtId="164" fontId="78" fillId="0" borderId="122" xfId="0" applyFont="true" applyBorder="true" applyAlignment="true" applyProtection="false">
      <alignment horizontal="center" vertical="center" textRotation="0" wrapText="false" indent="0" shrinkToFit="false"/>
      <protection locked="true" hidden="false"/>
    </xf>
    <xf numFmtId="164" fontId="43" fillId="0" borderId="78" xfId="0" applyFont="true" applyBorder="true" applyAlignment="true" applyProtection="false">
      <alignment horizontal="general" vertical="center" textRotation="0" wrapText="false" indent="0" shrinkToFit="false"/>
      <protection locked="true" hidden="false"/>
    </xf>
    <xf numFmtId="164" fontId="79" fillId="0" borderId="0" xfId="0" applyFont="true" applyBorder="true" applyAlignment="true" applyProtection="false">
      <alignment horizontal="general" vertical="center" textRotation="0" wrapText="true" indent="0" shrinkToFit="false"/>
      <protection locked="true" hidden="false"/>
    </xf>
    <xf numFmtId="164" fontId="79" fillId="0" borderId="43" xfId="0" applyFont="true" applyBorder="true" applyAlignment="true" applyProtection="false">
      <alignment horizontal="general" vertical="center" textRotation="0" wrapText="true" indent="0" shrinkToFit="false"/>
      <protection locked="true" hidden="false"/>
    </xf>
    <xf numFmtId="164" fontId="78" fillId="6" borderId="122" xfId="0" applyFont="true" applyBorder="true" applyAlignment="true" applyProtection="false">
      <alignment horizontal="center" vertical="center" textRotation="0" wrapText="false" indent="0" shrinkToFit="false"/>
      <protection locked="true" hidden="false"/>
    </xf>
    <xf numFmtId="164" fontId="51" fillId="6" borderId="5" xfId="0" applyFont="true" applyBorder="true" applyAlignment="true" applyProtection="true">
      <alignment horizontal="left" vertical="center" textRotation="0" wrapText="true" indent="0" shrinkToFit="false"/>
      <protection locked="false" hidden="false"/>
    </xf>
    <xf numFmtId="164" fontId="57" fillId="0" borderId="0" xfId="0" applyFont="true" applyBorder="true" applyAlignment="true" applyProtection="false">
      <alignment horizontal="general" vertical="center" textRotation="0" wrapText="true" indent="0" shrinkToFit="false"/>
      <protection locked="true" hidden="false"/>
    </xf>
    <xf numFmtId="164" fontId="75" fillId="0" borderId="8" xfId="0" applyFont="true" applyBorder="true" applyAlignment="true" applyProtection="false">
      <alignment horizontal="general" vertical="center" textRotation="0" wrapText="false" indent="0" shrinkToFit="false"/>
      <protection locked="true" hidden="false"/>
    </xf>
    <xf numFmtId="164" fontId="43" fillId="0" borderId="89" xfId="0" applyFont="true" applyBorder="true" applyAlignment="true" applyProtection="false">
      <alignment horizontal="center" vertical="center" textRotation="0" wrapText="false" indent="0" shrinkToFit="false"/>
      <protection locked="true" hidden="false"/>
    </xf>
    <xf numFmtId="164" fontId="43" fillId="0" borderId="124" xfId="0" applyFont="true" applyBorder="true" applyAlignment="true" applyProtection="false">
      <alignment horizontal="general" vertical="center" textRotation="0" wrapText="false" indent="0" shrinkToFit="false"/>
      <protection locked="true" hidden="false"/>
    </xf>
    <xf numFmtId="164" fontId="43" fillId="0" borderId="124" xfId="0" applyFont="true" applyBorder="true" applyAlignment="true" applyProtection="false">
      <alignment horizontal="general" vertical="center" textRotation="0" wrapText="true" indent="0" shrinkToFit="false"/>
      <protection locked="true" hidden="false"/>
    </xf>
    <xf numFmtId="164" fontId="51" fillId="0" borderId="112" xfId="0" applyFont="true" applyBorder="true" applyAlignment="false" applyProtection="false">
      <alignment horizontal="general" vertical="center" textRotation="0" wrapText="false" indent="0" shrinkToFit="false"/>
      <protection locked="true" hidden="false"/>
    </xf>
    <xf numFmtId="164" fontId="42" fillId="0" borderId="0" xfId="0" applyFont="true" applyBorder="false" applyAlignment="true" applyProtection="false">
      <alignment horizontal="center" vertical="center" textRotation="0" wrapText="false" indent="0" shrinkToFit="false"/>
      <protection locked="true" hidden="false"/>
    </xf>
    <xf numFmtId="164" fontId="47" fillId="0" borderId="0" xfId="0" applyFont="true" applyBorder="true" applyAlignment="true" applyProtection="false">
      <alignment horizontal="center" vertical="center" textRotation="0" wrapText="false" indent="0" shrinkToFit="false"/>
      <protection locked="true" hidden="false"/>
    </xf>
    <xf numFmtId="164" fontId="80" fillId="0" borderId="34" xfId="0" applyFont="true" applyBorder="true" applyAlignment="true" applyProtection="false">
      <alignment horizontal="general" vertical="center" textRotation="0" wrapText="false" indent="0" shrinkToFit="false"/>
      <protection locked="true" hidden="false"/>
    </xf>
    <xf numFmtId="164" fontId="80" fillId="0" borderId="80" xfId="0" applyFont="true" applyBorder="true" applyAlignment="true" applyProtection="false">
      <alignment horizontal="general" vertical="center" textRotation="0" wrapText="false" indent="0" shrinkToFit="false"/>
      <protection locked="true" hidden="false"/>
    </xf>
    <xf numFmtId="164" fontId="81" fillId="0" borderId="14" xfId="0" applyFont="true" applyBorder="true" applyAlignment="true" applyProtection="false">
      <alignment horizontal="general" vertical="center" textRotation="0" wrapText="false" indent="0" shrinkToFit="false"/>
      <protection locked="true" hidden="false"/>
    </xf>
    <xf numFmtId="164" fontId="43" fillId="0" borderId="46" xfId="0" applyFont="true" applyBorder="true" applyAlignment="true" applyProtection="false">
      <alignment horizontal="center" vertical="center" textRotation="0" wrapText="false" indent="0" shrinkToFit="false"/>
      <protection locked="true" hidden="false"/>
    </xf>
    <xf numFmtId="164" fontId="43" fillId="0" borderId="28" xfId="0" applyFont="true" applyBorder="true" applyAlignment="true" applyProtection="false">
      <alignment horizontal="left" vertical="center" textRotation="0" wrapText="true" indent="0" shrinkToFit="false"/>
      <protection locked="true" hidden="false"/>
    </xf>
    <xf numFmtId="164" fontId="43" fillId="0" borderId="125" xfId="0" applyFont="true" applyBorder="true" applyAlignment="true" applyProtection="false">
      <alignment horizontal="left" vertical="center" textRotation="0" wrapText="true" indent="0" shrinkToFit="false"/>
      <protection locked="true" hidden="false"/>
    </xf>
    <xf numFmtId="164" fontId="42" fillId="6" borderId="126" xfId="0" applyFont="true" applyBorder="true" applyAlignment="true" applyProtection="false">
      <alignment horizontal="general" vertical="center" textRotation="0" wrapText="false" indent="0" shrinkToFit="false"/>
      <protection locked="true" hidden="false"/>
    </xf>
    <xf numFmtId="164" fontId="78" fillId="0" borderId="126" xfId="0" applyFont="true" applyBorder="true" applyAlignment="true" applyProtection="false">
      <alignment horizontal="center" vertical="center" textRotation="0" wrapText="false" indent="0" shrinkToFit="false"/>
      <protection locked="true" hidden="false"/>
    </xf>
    <xf numFmtId="164" fontId="51" fillId="0" borderId="127" xfId="0" applyFont="true" applyBorder="true" applyAlignment="true" applyProtection="false">
      <alignment horizontal="general" vertical="center" textRotation="0" wrapText="true" indent="0" shrinkToFit="false"/>
      <protection locked="true" hidden="false"/>
    </xf>
    <xf numFmtId="164" fontId="42" fillId="6" borderId="128" xfId="0" applyFont="true" applyBorder="true" applyAlignment="true" applyProtection="false">
      <alignment horizontal="general" vertical="center" textRotation="0" wrapText="false" indent="0" shrinkToFit="false"/>
      <protection locked="true" hidden="false"/>
    </xf>
    <xf numFmtId="164" fontId="78" fillId="0" borderId="128" xfId="0" applyFont="true" applyBorder="true" applyAlignment="true" applyProtection="false">
      <alignment horizontal="center" vertical="center" textRotation="0" wrapText="false" indent="0" shrinkToFit="false"/>
      <protection locked="true" hidden="false"/>
    </xf>
    <xf numFmtId="164" fontId="51" fillId="0" borderId="77" xfId="0" applyFont="true" applyBorder="true" applyAlignment="true" applyProtection="false">
      <alignment horizontal="left" vertical="center" textRotation="0" wrapText="true" indent="0" shrinkToFit="false"/>
      <protection locked="true" hidden="false"/>
    </xf>
    <xf numFmtId="164" fontId="47" fillId="0" borderId="0" xfId="0" applyFont="true" applyBorder="true" applyAlignment="true" applyProtection="false">
      <alignment horizontal="general" vertical="top" textRotation="0" wrapText="false" indent="0" shrinkToFit="false"/>
      <protection locked="true" hidden="false"/>
    </xf>
    <xf numFmtId="164" fontId="51" fillId="0" borderId="129" xfId="0" applyFont="true" applyBorder="true" applyAlignment="true" applyProtection="false">
      <alignment horizontal="left" vertical="center" textRotation="0" wrapText="true" indent="0" shrinkToFit="false"/>
      <protection locked="true" hidden="false"/>
    </xf>
    <xf numFmtId="165" fontId="43" fillId="0" borderId="124" xfId="0" applyFont="true" applyBorder="true" applyAlignment="true" applyProtection="false">
      <alignment horizontal="general" vertical="center" textRotation="0" wrapText="true" indent="0" shrinkToFit="false"/>
      <protection locked="true" hidden="false"/>
    </xf>
    <xf numFmtId="164" fontId="42" fillId="0" borderId="124" xfId="0" applyFont="true" applyBorder="true" applyAlignment="true" applyProtection="false">
      <alignment horizontal="general" vertical="center" textRotation="0" wrapText="false" indent="0" shrinkToFit="false"/>
      <protection locked="true" hidden="false"/>
    </xf>
    <xf numFmtId="164" fontId="51" fillId="0" borderId="124" xfId="0" applyFont="true" applyBorder="true" applyAlignment="true" applyProtection="false">
      <alignment horizontal="general" vertical="center" textRotation="0" wrapText="false" indent="0" shrinkToFit="false"/>
      <protection locked="true" hidden="false"/>
    </xf>
    <xf numFmtId="164" fontId="51" fillId="0" borderId="80" xfId="0" applyFont="true" applyBorder="true" applyAlignment="true" applyProtection="false">
      <alignment horizontal="general" vertical="top" textRotation="0" wrapText="true" indent="0" shrinkToFit="false"/>
      <protection locked="true" hidden="false"/>
    </xf>
    <xf numFmtId="173" fontId="52" fillId="0" borderId="3" xfId="0" applyFont="true" applyBorder="true" applyAlignment="true" applyProtection="false">
      <alignment horizontal="general" vertical="center" textRotation="0" wrapText="true" indent="0" shrinkToFit="false"/>
      <protection locked="true" hidden="false"/>
    </xf>
    <xf numFmtId="164" fontId="47" fillId="0" borderId="0" xfId="0" applyFont="true" applyBorder="true" applyAlignment="false" applyProtection="false">
      <alignment horizontal="general" vertical="center" textRotation="0" wrapText="false" indent="0" shrinkToFit="false"/>
      <protection locked="true" hidden="false"/>
    </xf>
    <xf numFmtId="173" fontId="43" fillId="0" borderId="49" xfId="0" applyFont="true" applyBorder="true" applyAlignment="true" applyProtection="false">
      <alignment horizontal="left" vertical="center" textRotation="0" wrapText="true" indent="0" shrinkToFit="false"/>
      <protection locked="true" hidden="false"/>
    </xf>
    <xf numFmtId="173" fontId="43" fillId="0" borderId="49" xfId="0" applyFont="true" applyBorder="true" applyAlignment="true" applyProtection="false">
      <alignment horizontal="left" vertical="center" textRotation="0" wrapText="true" indent="0" shrinkToFit="false"/>
      <protection locked="true" hidden="false"/>
    </xf>
    <xf numFmtId="173" fontId="43" fillId="0" borderId="3" xfId="0" applyFont="true" applyBorder="true" applyAlignment="true" applyProtection="false">
      <alignment horizontal="center" vertical="center" textRotation="0" wrapText="true" indent="0" shrinkToFit="false"/>
      <protection locked="true" hidden="false"/>
    </xf>
    <xf numFmtId="173" fontId="43" fillId="0" borderId="6" xfId="0" applyFont="true" applyBorder="true" applyAlignment="true" applyProtection="false">
      <alignment horizontal="center" vertical="center" textRotation="0" wrapText="true" indent="0" shrinkToFit="false"/>
      <protection locked="true" hidden="false"/>
    </xf>
    <xf numFmtId="164" fontId="47" fillId="0" borderId="0" xfId="0" applyFont="true" applyBorder="false" applyAlignment="true" applyProtection="false">
      <alignment horizontal="general" vertical="top" textRotation="0" wrapText="false" indent="0" shrinkToFit="false"/>
      <protection locked="true" hidden="false"/>
    </xf>
    <xf numFmtId="164" fontId="43" fillId="0" borderId="29" xfId="0" applyFont="true" applyBorder="true" applyAlignment="true" applyProtection="false">
      <alignment horizontal="left" vertical="center" textRotation="0" wrapText="true" indent="0" shrinkToFit="false"/>
      <protection locked="true" hidden="false"/>
    </xf>
    <xf numFmtId="164" fontId="51" fillId="4" borderId="130" xfId="0" applyFont="true" applyBorder="true" applyAlignment="true" applyProtection="false">
      <alignment horizontal="center" vertical="center" textRotation="0" wrapText="true" indent="0" shrinkToFit="false"/>
      <protection locked="true" hidden="false"/>
    </xf>
    <xf numFmtId="164" fontId="51" fillId="5" borderId="131" xfId="0" applyFont="true" applyBorder="true" applyAlignment="true" applyProtection="false">
      <alignment horizontal="left" vertical="center" textRotation="0" wrapText="true" indent="0" shrinkToFit="false"/>
      <protection locked="true" hidden="false"/>
    </xf>
    <xf numFmtId="164" fontId="47" fillId="0" borderId="0" xfId="0" applyFont="true" applyBorder="false" applyAlignment="true" applyProtection="true">
      <alignment horizontal="general" vertical="top" textRotation="0" wrapText="false" indent="0" shrinkToFit="false"/>
      <protection locked="false" hidden="false"/>
    </xf>
    <xf numFmtId="164" fontId="51" fillId="4" borderId="132" xfId="0" applyFont="true" applyBorder="true" applyAlignment="true" applyProtection="false">
      <alignment horizontal="center" vertical="center" textRotation="0" wrapText="true" indent="0" shrinkToFit="false"/>
      <protection locked="true" hidden="false"/>
    </xf>
    <xf numFmtId="164" fontId="51" fillId="5" borderId="65" xfId="0" applyFont="true" applyBorder="true" applyAlignment="true" applyProtection="false">
      <alignment horizontal="general" vertical="center" textRotation="0" wrapText="true" indent="0" shrinkToFit="false"/>
      <protection locked="true" hidden="false"/>
    </xf>
    <xf numFmtId="164" fontId="51" fillId="5" borderId="85" xfId="0" applyFont="true" applyBorder="true" applyAlignment="true" applyProtection="false">
      <alignment horizontal="general" vertical="center" textRotation="0" wrapText="true" indent="0" shrinkToFit="false"/>
      <protection locked="true" hidden="false"/>
    </xf>
    <xf numFmtId="164" fontId="51" fillId="4" borderId="133" xfId="0" applyFont="true" applyBorder="true" applyAlignment="true" applyProtection="false">
      <alignment horizontal="center" vertical="center" textRotation="0" wrapText="true" indent="0" shrinkToFit="false"/>
      <protection locked="true" hidden="false"/>
    </xf>
    <xf numFmtId="164" fontId="51" fillId="5" borderId="91" xfId="0" applyFont="true" applyBorder="true" applyAlignment="true" applyProtection="false">
      <alignment horizontal="general" vertical="center" textRotation="0" wrapText="true" indent="0" shrinkToFit="false"/>
      <protection locked="true" hidden="false"/>
    </xf>
    <xf numFmtId="164" fontId="51" fillId="5" borderId="134" xfId="0" applyFont="true" applyBorder="true" applyAlignment="true" applyProtection="false">
      <alignment horizontal="general" vertical="center" textRotation="0" wrapText="true" indent="0" shrinkToFit="false"/>
      <protection locked="true" hidden="false"/>
    </xf>
    <xf numFmtId="164" fontId="51" fillId="4" borderId="135" xfId="0" applyFont="true" applyBorder="true" applyAlignment="true" applyProtection="false">
      <alignment horizontal="center" vertical="center" textRotation="0" wrapText="true" indent="0" shrinkToFit="false"/>
      <protection locked="true" hidden="false"/>
    </xf>
    <xf numFmtId="164" fontId="51" fillId="5" borderId="110" xfId="0" applyFont="true" applyBorder="true" applyAlignment="true" applyProtection="false">
      <alignment horizontal="general" vertical="center" textRotation="0" wrapText="true" indent="0" shrinkToFit="false"/>
      <protection locked="true" hidden="false"/>
    </xf>
    <xf numFmtId="164" fontId="51" fillId="5" borderId="136" xfId="0" applyFont="true" applyBorder="true" applyAlignment="true" applyProtection="false">
      <alignment horizontal="general" vertical="center" textRotation="0" wrapText="true" indent="0" shrinkToFit="false"/>
      <protection locked="true" hidden="false"/>
    </xf>
    <xf numFmtId="164" fontId="51" fillId="4" borderId="137" xfId="0" applyFont="true" applyBorder="true" applyAlignment="true" applyProtection="false">
      <alignment horizontal="center" vertical="center" textRotation="0" wrapText="true" indent="0" shrinkToFit="false"/>
      <protection locked="true" hidden="false"/>
    </xf>
    <xf numFmtId="164" fontId="51" fillId="5" borderId="62" xfId="0" applyFont="true" applyBorder="true" applyAlignment="true" applyProtection="false">
      <alignment horizontal="general" vertical="center" textRotation="0" wrapText="true" indent="0" shrinkToFit="false"/>
      <protection locked="true" hidden="false"/>
    </xf>
    <xf numFmtId="164" fontId="51" fillId="5" borderId="138" xfId="0" applyFont="true" applyBorder="true" applyAlignment="true" applyProtection="false">
      <alignment horizontal="general" vertical="center" textRotation="0" wrapText="true" indent="0" shrinkToFit="false"/>
      <protection locked="true" hidden="false"/>
    </xf>
    <xf numFmtId="164" fontId="51" fillId="4" borderId="139" xfId="0" applyFont="true" applyBorder="true" applyAlignment="true" applyProtection="false">
      <alignment horizontal="center" vertical="center" textRotation="0" wrapText="true" indent="0" shrinkToFit="false"/>
      <protection locked="true" hidden="false"/>
    </xf>
    <xf numFmtId="164" fontId="51" fillId="5" borderId="140" xfId="0" applyFont="true" applyBorder="true" applyAlignment="true" applyProtection="false">
      <alignment horizontal="left" vertical="center" textRotation="0" wrapText="true" indent="0" shrinkToFit="false"/>
      <protection locked="true" hidden="false"/>
    </xf>
    <xf numFmtId="164" fontId="51" fillId="5" borderId="124" xfId="0" applyFont="true" applyBorder="true" applyAlignment="true" applyProtection="false">
      <alignment horizontal="left" vertical="center" textRotation="0" wrapText="true" indent="0" shrinkToFit="false"/>
      <protection locked="true" hidden="false"/>
    </xf>
    <xf numFmtId="164" fontId="51" fillId="5" borderId="140" xfId="0" applyFont="true" applyBorder="true" applyAlignment="true" applyProtection="false">
      <alignment horizontal="general" vertical="center" textRotation="0" wrapText="true" indent="0" shrinkToFit="false"/>
      <protection locked="true" hidden="false"/>
    </xf>
    <xf numFmtId="164" fontId="51" fillId="5" borderId="62" xfId="0" applyFont="true" applyBorder="true" applyAlignment="true" applyProtection="false">
      <alignment horizontal="left" vertical="center" textRotation="0" wrapText="true" indent="0" shrinkToFit="false"/>
      <protection locked="true" hidden="false"/>
    </xf>
    <xf numFmtId="164" fontId="51" fillId="5" borderId="65" xfId="0" applyFont="true" applyBorder="true" applyAlignment="true" applyProtection="false">
      <alignment horizontal="left" vertical="center" textRotation="0" wrapText="true" indent="0" shrinkToFit="false"/>
      <protection locked="true" hidden="false"/>
    </xf>
    <xf numFmtId="164" fontId="51" fillId="5" borderId="56" xfId="0" applyFont="true" applyBorder="true" applyAlignment="true" applyProtection="false">
      <alignment horizontal="general" vertical="center" textRotation="0" wrapText="true" indent="0" shrinkToFit="false"/>
      <protection locked="true" hidden="false"/>
    </xf>
    <xf numFmtId="164" fontId="51" fillId="5" borderId="136" xfId="0" applyFont="true" applyBorder="true" applyAlignment="true" applyProtection="false">
      <alignment horizontal="left" vertical="center" textRotation="0" wrapText="true" indent="0" shrinkToFit="false"/>
      <protection locked="true" hidden="false"/>
    </xf>
    <xf numFmtId="164" fontId="51" fillId="4" borderId="141" xfId="0" applyFont="true" applyBorder="true" applyAlignment="true" applyProtection="false">
      <alignment horizontal="center" vertical="center" textRotation="0" wrapText="true" indent="0" shrinkToFit="false"/>
      <protection locked="true" hidden="false"/>
    </xf>
    <xf numFmtId="164" fontId="51" fillId="5" borderId="142" xfId="0" applyFont="true" applyBorder="true" applyAlignment="true" applyProtection="false">
      <alignment horizontal="left" vertical="center" textRotation="0" wrapText="true" indent="0" shrinkToFit="false"/>
      <protection locked="true" hidden="false"/>
    </xf>
    <xf numFmtId="164" fontId="51" fillId="5" borderId="70" xfId="0" applyFont="true" applyBorder="true" applyAlignment="true" applyProtection="false">
      <alignment horizontal="general" vertical="center" textRotation="0" wrapText="true" indent="0" shrinkToFit="false"/>
      <protection locked="true" hidden="false"/>
    </xf>
    <xf numFmtId="164" fontId="43" fillId="4" borderId="2" xfId="0" applyFont="true" applyBorder="true" applyAlignment="true" applyProtection="false">
      <alignment horizontal="general" vertical="center" textRotation="0" wrapText="true" indent="0" shrinkToFit="false"/>
      <protection locked="true" hidden="false"/>
    </xf>
    <xf numFmtId="164" fontId="51" fillId="4" borderId="2" xfId="0" applyFont="true" applyBorder="true" applyAlignment="true" applyProtection="false">
      <alignment horizontal="general" vertical="center" textRotation="0" wrapText="false" indent="0" shrinkToFit="false"/>
      <protection locked="true" hidden="false"/>
    </xf>
    <xf numFmtId="164" fontId="43" fillId="4" borderId="112" xfId="0" applyFont="true" applyBorder="true" applyAlignment="true" applyProtection="false">
      <alignment horizontal="general" vertical="center" textRotation="0" wrapText="true" indent="0" shrinkToFit="false"/>
      <protection locked="true" hidden="false"/>
    </xf>
    <xf numFmtId="173" fontId="43" fillId="0" borderId="0" xfId="0" applyFont="true" applyBorder="true" applyAlignment="true" applyProtection="false">
      <alignment horizontal="left" vertical="center" textRotation="0" wrapText="true" indent="0" shrinkToFit="false"/>
      <protection locked="true" hidden="false"/>
    </xf>
    <xf numFmtId="173" fontId="43" fillId="0" borderId="0" xfId="0" applyFont="true" applyBorder="false" applyAlignment="true" applyProtection="false">
      <alignment horizontal="left" vertical="center" textRotation="0" wrapText="true" indent="0" shrinkToFit="false"/>
      <protection locked="true" hidden="false"/>
    </xf>
    <xf numFmtId="173" fontId="43" fillId="0" borderId="0" xfId="0" applyFont="true" applyBorder="true" applyAlignment="true" applyProtection="false">
      <alignment horizontal="left" vertical="center" textRotation="0" wrapText="false" indent="0" shrinkToFit="false"/>
      <protection locked="true" hidden="false"/>
    </xf>
    <xf numFmtId="164" fontId="43" fillId="0" borderId="81" xfId="0" applyFont="true" applyBorder="true" applyAlignment="true" applyProtection="false">
      <alignment horizontal="center" vertical="center" textRotation="0" wrapText="true" indent="0" shrinkToFit="false"/>
      <protection locked="true" hidden="false"/>
    </xf>
    <xf numFmtId="164" fontId="51" fillId="7" borderId="130" xfId="0" applyFont="true" applyBorder="true" applyAlignment="true" applyProtection="false">
      <alignment horizontal="center" vertical="center" textRotation="0" wrapText="true" indent="0" shrinkToFit="false"/>
      <protection locked="true" hidden="false"/>
    </xf>
    <xf numFmtId="164" fontId="51" fillId="5" borderId="143" xfId="0" applyFont="true" applyBorder="true" applyAlignment="true" applyProtection="false">
      <alignment horizontal="general" vertical="center" textRotation="0" wrapText="false" indent="0" shrinkToFit="false"/>
      <protection locked="true" hidden="false"/>
    </xf>
    <xf numFmtId="164" fontId="51" fillId="5" borderId="143" xfId="0" applyFont="true" applyBorder="true" applyAlignment="true" applyProtection="false">
      <alignment horizontal="general" vertical="center" textRotation="0" wrapText="true" indent="0" shrinkToFit="false"/>
      <protection locked="true" hidden="false"/>
    </xf>
    <xf numFmtId="164" fontId="51" fillId="7" borderId="143" xfId="0" applyFont="true" applyBorder="true" applyAlignment="true" applyProtection="false">
      <alignment horizontal="general" vertical="center" textRotation="0" wrapText="false" indent="0" shrinkToFit="false"/>
      <protection locked="true" hidden="false"/>
    </xf>
    <xf numFmtId="164" fontId="51" fillId="5" borderId="131" xfId="0" applyFont="true" applyBorder="true" applyAlignment="true" applyProtection="false">
      <alignment horizontal="general" vertical="center" textRotation="0" wrapText="true" indent="0" shrinkToFit="false"/>
      <protection locked="true" hidden="false"/>
    </xf>
    <xf numFmtId="164" fontId="51" fillId="7" borderId="132" xfId="0" applyFont="true" applyBorder="true" applyAlignment="true" applyProtection="false">
      <alignment horizontal="center" vertical="center" textRotation="0" wrapText="true" indent="0" shrinkToFit="false"/>
      <protection locked="true" hidden="false"/>
    </xf>
    <xf numFmtId="164" fontId="51" fillId="5" borderId="65" xfId="0" applyFont="true" applyBorder="true" applyAlignment="true" applyProtection="false">
      <alignment horizontal="general" vertical="center" textRotation="0" wrapText="false" indent="0" shrinkToFit="false"/>
      <protection locked="true" hidden="false"/>
    </xf>
    <xf numFmtId="164" fontId="51" fillId="7" borderId="65" xfId="0" applyFont="true" applyBorder="true" applyAlignment="true" applyProtection="false">
      <alignment horizontal="general" vertical="center" textRotation="0" wrapText="false" indent="0" shrinkToFit="false"/>
      <protection locked="true" hidden="false"/>
    </xf>
    <xf numFmtId="164" fontId="51" fillId="5" borderId="65" xfId="0" applyFont="true" applyBorder="true" applyAlignment="true" applyProtection="false">
      <alignment horizontal="center" vertical="center" textRotation="0" wrapText="false" indent="0" shrinkToFit="false"/>
      <protection locked="true" hidden="false"/>
    </xf>
    <xf numFmtId="164" fontId="51" fillId="5" borderId="65" xfId="0" applyFont="true" applyBorder="true" applyAlignment="true" applyProtection="false">
      <alignment horizontal="center" vertical="center" textRotation="0" wrapText="true" indent="0" shrinkToFit="false"/>
      <protection locked="true" hidden="false"/>
    </xf>
    <xf numFmtId="164" fontId="43" fillId="0" borderId="144" xfId="0" applyFont="true" applyBorder="true" applyAlignment="true" applyProtection="false">
      <alignment horizontal="center" vertical="center" textRotation="0" wrapText="true" indent="0" shrinkToFit="false"/>
      <protection locked="true" hidden="false"/>
    </xf>
    <xf numFmtId="164" fontId="51" fillId="0" borderId="65" xfId="0" applyFont="true" applyBorder="true" applyAlignment="true" applyProtection="false">
      <alignment horizontal="left" vertical="center" textRotation="0" wrapText="true" indent="0" shrinkToFit="false"/>
      <protection locked="true" hidden="false"/>
    </xf>
    <xf numFmtId="164" fontId="51" fillId="7" borderId="141" xfId="0" applyFont="true" applyBorder="true" applyAlignment="true" applyProtection="false">
      <alignment horizontal="center" vertical="center" textRotation="0" wrapText="true" indent="0" shrinkToFit="false"/>
      <protection locked="true" hidden="false"/>
    </xf>
    <xf numFmtId="164" fontId="51" fillId="0" borderId="142" xfId="0" applyFont="true" applyBorder="true" applyAlignment="true" applyProtection="false">
      <alignment horizontal="general" vertical="center" textRotation="0" wrapText="false" indent="0" shrinkToFit="false"/>
      <protection locked="true" hidden="false"/>
    </xf>
    <xf numFmtId="164" fontId="51" fillId="7" borderId="142" xfId="0" applyFont="true" applyBorder="true" applyAlignment="true" applyProtection="true">
      <alignment horizontal="general" vertical="center" textRotation="0" wrapText="true" indent="0" shrinkToFit="false"/>
      <protection locked="false" hidden="false"/>
    </xf>
    <xf numFmtId="164" fontId="51" fillId="0" borderId="142" xfId="0" applyFont="true" applyBorder="true" applyAlignment="true" applyProtection="false">
      <alignment horizontal="general" vertical="center" textRotation="0" wrapText="true" indent="0" shrinkToFit="false"/>
      <protection locked="true" hidden="false"/>
    </xf>
    <xf numFmtId="164" fontId="51" fillId="5" borderId="142" xfId="0" applyFont="true" applyBorder="true" applyAlignment="true" applyProtection="false">
      <alignment horizontal="general" vertical="center" textRotation="0" wrapText="false" indent="0" shrinkToFit="false"/>
      <protection locked="true" hidden="false"/>
    </xf>
    <xf numFmtId="164" fontId="51" fillId="7" borderId="142" xfId="0" applyFont="true" applyBorder="true" applyAlignment="true" applyProtection="false">
      <alignment horizontal="general" vertical="center" textRotation="0" wrapText="false" indent="0" shrinkToFit="false"/>
      <protection locked="true" hidden="false"/>
    </xf>
    <xf numFmtId="164" fontId="51" fillId="5" borderId="142" xfId="0" applyFont="true" applyBorder="true" applyAlignment="true" applyProtection="false">
      <alignment horizontal="general" vertical="center" textRotation="0" wrapText="true" indent="0" shrinkToFit="false"/>
      <protection locked="true" hidden="false"/>
    </xf>
    <xf numFmtId="164" fontId="51" fillId="5" borderId="145" xfId="0" applyFont="true" applyBorder="true" applyAlignment="true" applyProtection="false">
      <alignment horizontal="general" vertical="center" textRotation="0" wrapText="true" indent="0" shrinkToFit="false"/>
      <protection locked="true" hidden="false"/>
    </xf>
    <xf numFmtId="164" fontId="82" fillId="5" borderId="0" xfId="0" applyFont="true" applyBorder="true" applyAlignment="true" applyProtection="false">
      <alignment horizontal="general" vertical="center" textRotation="0" wrapText="true" indent="0" shrinkToFit="false"/>
      <protection locked="true" hidden="false"/>
    </xf>
    <xf numFmtId="164" fontId="82" fillId="5" borderId="0" xfId="0" applyFont="true" applyBorder="false" applyAlignment="true" applyProtection="false">
      <alignment horizontal="general" vertical="center" textRotation="0" wrapText="true" indent="0" shrinkToFit="false"/>
      <protection locked="true" hidden="false"/>
    </xf>
    <xf numFmtId="164" fontId="50" fillId="3" borderId="6" xfId="0" applyFont="true" applyBorder="true" applyAlignment="true" applyProtection="false">
      <alignment horizontal="center" vertical="center" textRotation="0" wrapText="true" indent="0" shrinkToFit="false"/>
      <protection locked="true" hidden="false"/>
    </xf>
    <xf numFmtId="164" fontId="43" fillId="3" borderId="6" xfId="0" applyFont="true" applyBorder="true" applyAlignment="true" applyProtection="false">
      <alignment horizontal="center" vertical="center" textRotation="0" wrapText="false" indent="0" shrinkToFit="false"/>
      <protection locked="true" hidden="false"/>
    </xf>
    <xf numFmtId="164" fontId="82" fillId="2" borderId="63" xfId="0" applyFont="true" applyBorder="true" applyAlignment="true" applyProtection="false">
      <alignment horizontal="general" vertical="center" textRotation="0" wrapText="true" indent="0" shrinkToFit="false"/>
      <protection locked="true" hidden="false"/>
    </xf>
    <xf numFmtId="164" fontId="43" fillId="5" borderId="50" xfId="0" applyFont="true" applyBorder="true" applyAlignment="false" applyProtection="false">
      <alignment horizontal="general" vertical="center" textRotation="0" wrapText="false" indent="0" shrinkToFit="false"/>
      <protection locked="true" hidden="false"/>
    </xf>
    <xf numFmtId="164" fontId="39" fillId="5" borderId="50" xfId="0" applyFont="true" applyBorder="true" applyAlignment="false" applyProtection="false">
      <alignment horizontal="general" vertical="center" textRotation="0" wrapText="false" indent="0" shrinkToFit="false"/>
      <protection locked="true" hidden="false"/>
    </xf>
    <xf numFmtId="164" fontId="39" fillId="5" borderId="146" xfId="0" applyFont="true" applyBorder="true" applyAlignment="false" applyProtection="false">
      <alignment horizontal="general" vertical="center" textRotation="0" wrapText="false" indent="0" shrinkToFit="false"/>
      <protection locked="true" hidden="false"/>
    </xf>
    <xf numFmtId="164" fontId="43" fillId="0" borderId="26" xfId="0" applyFont="true" applyBorder="true" applyAlignment="true" applyProtection="false">
      <alignment horizontal="center" vertical="center" textRotation="0" wrapText="false" indent="0" shrinkToFit="false"/>
      <protection locked="true" hidden="false"/>
    </xf>
    <xf numFmtId="164" fontId="37" fillId="0" borderId="0" xfId="0" applyFont="true" applyBorder="false" applyAlignment="false" applyProtection="true">
      <alignment horizontal="general" vertical="center" textRotation="0" wrapText="false" indent="0" shrinkToFit="false"/>
      <protection locked="false" hidden="false"/>
    </xf>
    <xf numFmtId="164" fontId="82" fillId="2" borderId="147" xfId="0" applyFont="true" applyBorder="true" applyAlignment="true" applyProtection="false">
      <alignment horizontal="general" vertical="center" textRotation="0" wrapText="true" indent="0" shrinkToFit="false"/>
      <protection locked="true" hidden="false"/>
    </xf>
    <xf numFmtId="164" fontId="43" fillId="5" borderId="49" xfId="0" applyFont="true" applyBorder="true" applyAlignment="false" applyProtection="false">
      <alignment horizontal="general" vertical="center" textRotation="0" wrapText="false" indent="0" shrinkToFit="false"/>
      <protection locked="true" hidden="false"/>
    </xf>
    <xf numFmtId="164" fontId="39" fillId="5" borderId="49" xfId="0" applyFont="true" applyBorder="true" applyAlignment="false" applyProtection="false">
      <alignment horizontal="general" vertical="center" textRotation="0" wrapText="false" indent="0" shrinkToFit="false"/>
      <protection locked="true" hidden="false"/>
    </xf>
    <xf numFmtId="164" fontId="39" fillId="5" borderId="48" xfId="0" applyFont="true" applyBorder="true" applyAlignment="false" applyProtection="false">
      <alignment horizontal="general" vertical="center" textRotation="0" wrapText="false" indent="0" shrinkToFit="false"/>
      <protection locked="true" hidden="false"/>
    </xf>
    <xf numFmtId="164" fontId="43" fillId="0" borderId="29" xfId="0" applyFont="true" applyBorder="true" applyAlignment="true" applyProtection="false">
      <alignment horizontal="center" vertical="center" textRotation="0" wrapText="false" indent="0" shrinkToFit="false"/>
      <protection locked="true" hidden="false"/>
    </xf>
    <xf numFmtId="164" fontId="43" fillId="5" borderId="48" xfId="0" applyFont="true" applyBorder="true" applyAlignment="true" applyProtection="false">
      <alignment horizontal="general" vertical="center" textRotation="0" wrapText="true" indent="0" shrinkToFit="false"/>
      <protection locked="true" hidden="false"/>
    </xf>
    <xf numFmtId="164" fontId="43" fillId="0" borderId="29" xfId="0" applyFont="true" applyBorder="true" applyAlignment="true" applyProtection="false">
      <alignment horizontal="center" vertical="center" textRotation="0" wrapText="true" indent="0" shrinkToFit="false"/>
      <protection locked="true" hidden="false"/>
    </xf>
    <xf numFmtId="164" fontId="82" fillId="2" borderId="68" xfId="0" applyFont="true" applyBorder="true" applyAlignment="true" applyProtection="false">
      <alignment horizontal="general" vertical="center" textRotation="0" wrapText="true" indent="0" shrinkToFit="false"/>
      <protection locked="true" hidden="false"/>
    </xf>
    <xf numFmtId="164" fontId="43" fillId="5" borderId="69" xfId="0" applyFont="true" applyBorder="true" applyAlignment="true" applyProtection="false">
      <alignment horizontal="general" vertical="center" textRotation="0" wrapText="false" indent="0" shrinkToFit="false"/>
      <protection locked="true" hidden="false"/>
    </xf>
    <xf numFmtId="164" fontId="82" fillId="5" borderId="69" xfId="0" applyFont="true" applyBorder="true" applyAlignment="true" applyProtection="false">
      <alignment horizontal="general" vertical="center" textRotation="0" wrapText="true" indent="0" shrinkToFit="false"/>
      <protection locked="true" hidden="false"/>
    </xf>
    <xf numFmtId="164" fontId="82" fillId="5" borderId="148" xfId="0" applyFont="true" applyBorder="true" applyAlignment="true" applyProtection="false">
      <alignment horizontal="general" vertical="center" textRotation="0" wrapText="true" indent="0" shrinkToFit="false"/>
      <protection locked="true" hidden="false"/>
    </xf>
    <xf numFmtId="164" fontId="43" fillId="0" borderId="54" xfId="0" applyFont="true" applyBorder="true" applyAlignment="true" applyProtection="false">
      <alignment horizontal="center" vertical="center" textRotation="0" wrapText="false" indent="0" shrinkToFit="false"/>
      <protection locked="true" hidden="false"/>
    </xf>
    <xf numFmtId="164" fontId="51" fillId="5" borderId="0" xfId="0" applyFont="true" applyBorder="true" applyAlignment="true" applyProtection="false">
      <alignment horizontal="right" vertical="top" textRotation="0" wrapText="false" indent="0" shrinkToFit="false"/>
      <protection locked="true" hidden="false"/>
    </xf>
    <xf numFmtId="164" fontId="51" fillId="5" borderId="0" xfId="0" applyFont="true" applyBorder="true" applyAlignment="true" applyProtection="false">
      <alignment horizontal="left" vertical="top" textRotation="0" wrapText="false" indent="0" shrinkToFit="false"/>
      <protection locked="true" hidden="false"/>
    </xf>
    <xf numFmtId="164" fontId="51" fillId="5" borderId="0" xfId="0" applyFont="true" applyBorder="true" applyAlignment="true" applyProtection="false">
      <alignment horizontal="right" vertical="top" textRotation="0" wrapText="true" indent="0" shrinkToFit="false"/>
      <protection locked="true" hidden="false"/>
    </xf>
    <xf numFmtId="164" fontId="51" fillId="5" borderId="0" xfId="0" applyFont="true" applyBorder="true" applyAlignment="true" applyProtection="false">
      <alignment horizontal="left" vertical="center" textRotation="0" wrapText="true" indent="0" shrinkToFit="false"/>
      <protection locked="true" hidden="false"/>
    </xf>
    <xf numFmtId="164" fontId="51" fillId="5" borderId="0" xfId="0" applyFont="true" applyBorder="true" applyAlignment="true" applyProtection="false">
      <alignment horizontal="general" vertical="top" textRotation="0" wrapText="true" indent="0" shrinkToFit="false"/>
      <protection locked="true" hidden="false"/>
    </xf>
    <xf numFmtId="164" fontId="51" fillId="5" borderId="0" xfId="0" applyFont="true" applyBorder="false" applyAlignment="true" applyProtection="false">
      <alignment horizontal="general" vertical="top" textRotation="0" wrapText="true" indent="0" shrinkToFit="false"/>
      <protection locked="true" hidden="false"/>
    </xf>
    <xf numFmtId="164" fontId="82" fillId="5" borderId="63" xfId="0" applyFont="true" applyBorder="true" applyAlignment="true" applyProtection="false">
      <alignment horizontal="general" vertical="center" textRotation="0" wrapText="true" indent="0" shrinkToFit="false"/>
      <protection locked="true" hidden="false"/>
    </xf>
    <xf numFmtId="164" fontId="82" fillId="5" borderId="50" xfId="0" applyFont="true" applyBorder="true" applyAlignment="true" applyProtection="false">
      <alignment horizontal="general" vertical="center" textRotation="0" wrapText="true" indent="0" shrinkToFit="false"/>
      <protection locked="true" hidden="false"/>
    </xf>
    <xf numFmtId="164" fontId="37" fillId="0" borderId="64" xfId="0" applyFont="true" applyBorder="true" applyAlignment="false" applyProtection="false">
      <alignment horizontal="general" vertical="center" textRotation="0" wrapText="false" indent="0" shrinkToFit="false"/>
      <protection locked="true" hidden="false"/>
    </xf>
    <xf numFmtId="164" fontId="82" fillId="5" borderId="27" xfId="0" applyFont="true" applyBorder="true" applyAlignment="true" applyProtection="false">
      <alignment horizontal="general" vertical="center" textRotation="0" wrapText="true" indent="0" shrinkToFit="false"/>
      <protection locked="true" hidden="false"/>
    </xf>
    <xf numFmtId="164" fontId="82" fillId="5" borderId="56" xfId="0" applyFont="true" applyBorder="true" applyAlignment="true" applyProtection="false">
      <alignment horizontal="left" vertical="center" textRotation="0" wrapText="true" indent="0" shrinkToFit="false"/>
      <protection locked="true" hidden="false"/>
    </xf>
    <xf numFmtId="164" fontId="37" fillId="0" borderId="56" xfId="0" applyFont="true" applyBorder="true" applyAlignment="false" applyProtection="false">
      <alignment horizontal="general" vertical="center" textRotation="0" wrapText="false" indent="0" shrinkToFit="false"/>
      <protection locked="true" hidden="false"/>
    </xf>
    <xf numFmtId="164" fontId="83" fillId="0" borderId="0" xfId="0" applyFont="true" applyBorder="false" applyAlignment="false" applyProtection="false">
      <alignment horizontal="general" vertical="center" textRotation="0" wrapText="false" indent="0" shrinkToFit="false"/>
      <protection locked="true" hidden="false"/>
    </xf>
    <xf numFmtId="164" fontId="82" fillId="0" borderId="27" xfId="0" applyFont="true" applyBorder="true" applyAlignment="false" applyProtection="false">
      <alignment horizontal="general" vertical="center" textRotation="0" wrapText="false" indent="0" shrinkToFit="false"/>
      <protection locked="true" hidden="false"/>
    </xf>
    <xf numFmtId="164" fontId="82" fillId="0" borderId="0" xfId="0" applyFont="true" applyBorder="true" applyAlignment="false" applyProtection="false">
      <alignment horizontal="general" vertical="center" textRotation="0" wrapText="false" indent="0" shrinkToFit="false"/>
      <protection locked="true" hidden="false"/>
    </xf>
    <xf numFmtId="164" fontId="82" fillId="4" borderId="0" xfId="0" applyFont="true" applyBorder="true" applyAlignment="true" applyProtection="true">
      <alignment horizontal="center" vertical="center" textRotation="0" wrapText="false" indent="0" shrinkToFit="false"/>
      <protection locked="false" hidden="false"/>
    </xf>
    <xf numFmtId="164" fontId="82" fillId="0" borderId="0" xfId="0" applyFont="true" applyBorder="true" applyAlignment="true" applyProtection="false">
      <alignment horizontal="general" vertical="center" textRotation="0" wrapText="true" indent="0" shrinkToFit="false"/>
      <protection locked="true" hidden="false"/>
    </xf>
    <xf numFmtId="164" fontId="82" fillId="0" borderId="0" xfId="0" applyFont="true" applyBorder="true" applyAlignment="true" applyProtection="false">
      <alignment horizontal="center" vertical="center" textRotation="0" wrapText="false" indent="0" shrinkToFit="false"/>
      <protection locked="true" hidden="false"/>
    </xf>
    <xf numFmtId="164" fontId="82" fillId="5" borderId="0" xfId="0" applyFont="true" applyBorder="true" applyAlignment="true" applyProtection="false">
      <alignment horizontal="general" vertical="center" textRotation="0" wrapText="false" indent="0" shrinkToFit="true"/>
      <protection locked="true" hidden="false"/>
    </xf>
    <xf numFmtId="164" fontId="83" fillId="0" borderId="56" xfId="0" applyFont="true" applyBorder="true" applyAlignment="false" applyProtection="false">
      <alignment horizontal="general" vertical="center" textRotation="0" wrapText="false" indent="0" shrinkToFit="false"/>
      <protection locked="true" hidden="false"/>
    </xf>
    <xf numFmtId="164" fontId="82" fillId="5" borderId="27" xfId="0" applyFont="true" applyBorder="true" applyAlignment="false" applyProtection="false">
      <alignment horizontal="general" vertical="center" textRotation="0" wrapText="false" indent="0" shrinkToFit="false"/>
      <protection locked="true" hidden="false"/>
    </xf>
    <xf numFmtId="164" fontId="84" fillId="5" borderId="0" xfId="0" applyFont="true" applyBorder="true" applyAlignment="false" applyProtection="false">
      <alignment horizontal="general" vertical="center" textRotation="0" wrapText="false" indent="0" shrinkToFit="false"/>
      <protection locked="true" hidden="false"/>
    </xf>
    <xf numFmtId="164" fontId="82" fillId="5" borderId="0" xfId="0" applyFont="true" applyBorder="true" applyAlignment="false" applyProtection="false">
      <alignment horizontal="general" vertical="center" textRotation="0" wrapText="false" indent="0" shrinkToFit="false"/>
      <protection locked="true" hidden="false"/>
    </xf>
    <xf numFmtId="164" fontId="82" fillId="0" borderId="0" xfId="0" applyFont="true" applyBorder="true" applyAlignment="true" applyProtection="false">
      <alignment horizontal="center" vertical="center" textRotation="0" wrapText="true" indent="0" shrinkToFit="false"/>
      <protection locked="true" hidden="false"/>
    </xf>
    <xf numFmtId="164" fontId="50" fillId="0" borderId="0" xfId="0" applyFont="true" applyBorder="true" applyAlignment="true" applyProtection="false">
      <alignment horizontal="center" vertical="center" textRotation="0" wrapText="false" indent="0" shrinkToFit="false"/>
      <protection locked="true" hidden="false"/>
    </xf>
    <xf numFmtId="164" fontId="82" fillId="4" borderId="0" xfId="0" applyFont="true" applyBorder="true" applyAlignment="true" applyProtection="true">
      <alignment horizontal="general" vertical="center" textRotation="0" wrapText="false" indent="0" shrinkToFit="true"/>
      <protection locked="false" hidden="false"/>
    </xf>
    <xf numFmtId="164" fontId="50" fillId="0" borderId="0" xfId="0" applyFont="true" applyBorder="true" applyAlignment="true" applyProtection="true">
      <alignment horizontal="center" vertical="center" textRotation="0" wrapText="false" indent="0" shrinkToFit="true"/>
      <protection locked="false" hidden="false"/>
    </xf>
    <xf numFmtId="164" fontId="84" fillId="0" borderId="0" xfId="0" applyFont="true" applyBorder="true" applyAlignment="true" applyProtection="false">
      <alignment horizontal="center" vertical="center" textRotation="0" wrapText="false" indent="0" shrinkToFit="false"/>
      <protection locked="true" hidden="false"/>
    </xf>
    <xf numFmtId="164" fontId="85" fillId="0" borderId="68" xfId="0" applyFont="true" applyBorder="true" applyAlignment="false" applyProtection="false">
      <alignment horizontal="general" vertical="center" textRotation="0" wrapText="false" indent="0" shrinkToFit="false"/>
      <protection locked="true" hidden="false"/>
    </xf>
    <xf numFmtId="164" fontId="83" fillId="0" borderId="69" xfId="0" applyFont="true" applyBorder="true" applyAlignment="false" applyProtection="false">
      <alignment horizontal="general" vertical="center" textRotation="0" wrapText="false" indent="0" shrinkToFit="false"/>
      <protection locked="true" hidden="false"/>
    </xf>
    <xf numFmtId="164" fontId="85" fillId="0" borderId="69" xfId="0" applyFont="true" applyBorder="true" applyAlignment="false" applyProtection="false">
      <alignment horizontal="general" vertical="center" textRotation="0" wrapText="false" indent="0" shrinkToFit="false"/>
      <protection locked="true" hidden="false"/>
    </xf>
    <xf numFmtId="164" fontId="85" fillId="0" borderId="69" xfId="0" applyFont="true" applyBorder="true" applyAlignment="true" applyProtection="false">
      <alignment horizontal="general" vertical="center" textRotation="0" wrapText="false" indent="0" shrinkToFit="false"/>
      <protection locked="true" hidden="false"/>
    </xf>
    <xf numFmtId="164" fontId="85" fillId="0" borderId="69" xfId="0" applyFont="true" applyBorder="true" applyAlignment="true" applyProtection="false">
      <alignment horizontal="center" vertical="center" textRotation="0" wrapText="false" indent="0" shrinkToFit="false"/>
      <protection locked="true" hidden="false"/>
    </xf>
    <xf numFmtId="164" fontId="86" fillId="0" borderId="69" xfId="0" applyFont="true" applyBorder="true" applyAlignment="true" applyProtection="true">
      <alignment horizontal="general" vertical="center" textRotation="0" wrapText="false" indent="0" shrinkToFit="true"/>
      <protection locked="false" hidden="false"/>
    </xf>
    <xf numFmtId="164" fontId="83" fillId="0" borderId="69" xfId="0" applyFont="true" applyBorder="true" applyAlignment="true" applyProtection="false">
      <alignment horizontal="center" vertical="center" textRotation="0" wrapText="false" indent="0" shrinkToFit="false"/>
      <protection locked="true" hidden="false"/>
    </xf>
    <xf numFmtId="164" fontId="83" fillId="0" borderId="69" xfId="0" applyFont="true" applyBorder="true" applyAlignment="false" applyProtection="false">
      <alignment horizontal="general" vertical="center" textRotation="0" wrapText="false" indent="0" shrinkToFit="false"/>
      <protection locked="true" hidden="false"/>
    </xf>
    <xf numFmtId="164" fontId="83" fillId="0" borderId="70" xfId="0" applyFont="true" applyBorder="true" applyAlignment="false" applyProtection="false">
      <alignment horizontal="general" vertical="center" textRotation="0" wrapText="false" indent="0" shrinkToFit="false"/>
      <protection locked="true" hidden="false"/>
    </xf>
    <xf numFmtId="164" fontId="85" fillId="0" borderId="50" xfId="0" applyFont="true" applyBorder="true" applyAlignment="true" applyProtection="false">
      <alignment horizontal="general" vertical="center" textRotation="0" wrapText="true" indent="0" shrinkToFit="false"/>
      <protection locked="true" hidden="false"/>
    </xf>
    <xf numFmtId="164" fontId="57" fillId="0" borderId="0" xfId="0" applyFont="true" applyBorder="true" applyAlignment="true" applyProtection="false">
      <alignment horizontal="general" vertical="center" textRotation="0" wrapText="false" indent="0" shrinkToFit="false"/>
      <protection locked="true" hidden="false"/>
    </xf>
    <xf numFmtId="164" fontId="85" fillId="0" borderId="0" xfId="0" applyFont="true" applyBorder="true" applyAlignment="true" applyProtection="false">
      <alignment horizontal="general" vertical="center" textRotation="0" wrapText="true" indent="0" shrinkToFit="false"/>
      <protection locked="true" hidden="false"/>
    </xf>
    <xf numFmtId="164" fontId="85" fillId="0" borderId="5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92" fillId="0" borderId="0" xfId="0" applyFont="true" applyBorder="true" applyAlignment="true" applyProtection="false">
      <alignment horizontal="general" vertical="center" textRotation="0" wrapText="false" indent="0" shrinkToFit="false"/>
      <protection locked="true" hidden="false"/>
    </xf>
    <xf numFmtId="164" fontId="93" fillId="0" borderId="4" xfId="0" applyFont="true" applyBorder="true" applyAlignment="true" applyProtection="false">
      <alignment horizontal="center" vertical="center" textRotation="0" wrapText="true" indent="0" shrinkToFit="false"/>
      <protection locked="true" hidden="false"/>
    </xf>
    <xf numFmtId="164" fontId="93" fillId="0" borderId="7" xfId="0" applyFont="true" applyBorder="true" applyAlignment="true" applyProtection="false">
      <alignment horizontal="center" vertical="center" textRotation="0" wrapText="false" indent="0" shrinkToFit="false"/>
      <protection locked="true" hidden="false"/>
    </xf>
    <xf numFmtId="164" fontId="93" fillId="0" borderId="7" xfId="0" applyFont="true" applyBorder="true" applyAlignment="true" applyProtection="false">
      <alignment horizontal="center" vertical="center" textRotation="0" wrapText="true" indent="0" shrinkToFit="false"/>
      <protection locked="true" hidden="false"/>
    </xf>
    <xf numFmtId="164" fontId="93" fillId="0" borderId="9" xfId="0" applyFont="true" applyBorder="true" applyAlignment="true" applyProtection="false">
      <alignment horizontal="center" vertical="center" textRotation="0" wrapText="true" indent="0" shrinkToFit="false"/>
      <protection locked="true" hidden="false"/>
    </xf>
    <xf numFmtId="164" fontId="93" fillId="0" borderId="47" xfId="0" applyFont="true" applyBorder="true" applyAlignment="true" applyProtection="false">
      <alignment horizontal="center" vertical="center" textRotation="0" wrapText="true" indent="0" shrinkToFit="false"/>
      <protection locked="true" hidden="false"/>
    </xf>
    <xf numFmtId="164" fontId="93" fillId="0" borderId="3" xfId="0" applyFont="true" applyBorder="true" applyAlignment="true" applyProtection="false">
      <alignment horizontal="center" vertical="center" textRotation="0" wrapText="true" indent="0" shrinkToFit="false"/>
      <protection locked="true" hidden="false"/>
    </xf>
    <xf numFmtId="164" fontId="93" fillId="0" borderId="29" xfId="0" applyFont="true" applyBorder="true" applyAlignment="true" applyProtection="false">
      <alignment horizontal="center" vertical="center" textRotation="0" wrapText="true" indent="0" shrinkToFit="false"/>
      <protection locked="true" hidden="false"/>
    </xf>
    <xf numFmtId="164" fontId="92" fillId="0" borderId="147" xfId="0" applyFont="true" applyBorder="true" applyAlignment="true" applyProtection="false">
      <alignment horizontal="left" vertical="center" textRotation="0" wrapText="true" indent="0" shrinkToFit="false"/>
      <protection locked="true" hidden="false"/>
    </xf>
    <xf numFmtId="172" fontId="92" fillId="0" borderId="47" xfId="19" applyFont="true" applyBorder="true" applyAlignment="true" applyProtection="true">
      <alignment horizontal="general" vertical="center" textRotation="0" wrapText="true" indent="0" shrinkToFit="false"/>
      <protection locked="true" hidden="false"/>
    </xf>
    <xf numFmtId="172" fontId="92" fillId="0" borderId="3" xfId="19" applyFont="true" applyBorder="true" applyAlignment="true" applyProtection="true">
      <alignment horizontal="general" vertical="center" textRotation="0" wrapText="true" indent="0" shrinkToFit="false"/>
      <protection locked="true" hidden="false"/>
    </xf>
    <xf numFmtId="172" fontId="92" fillId="0" borderId="48" xfId="19" applyFont="true" applyBorder="true" applyAlignment="true" applyProtection="true">
      <alignment horizontal="general" vertical="center" textRotation="0" wrapText="true" indent="0" shrinkToFit="false"/>
      <protection locked="true" hidden="false"/>
    </xf>
    <xf numFmtId="171" fontId="92" fillId="0" borderId="3" xfId="19" applyFont="true" applyBorder="true" applyAlignment="true" applyProtection="true">
      <alignment horizontal="general" vertical="center" textRotation="0" wrapText="true" indent="0" shrinkToFit="false"/>
      <protection locked="true" hidden="false"/>
    </xf>
    <xf numFmtId="172" fontId="92" fillId="0" borderId="29" xfId="19" applyFont="true" applyBorder="true" applyAlignment="true" applyProtection="true">
      <alignment horizontal="general" vertical="center" textRotation="0" wrapText="true" indent="0" shrinkToFit="false"/>
      <protection locked="true" hidden="false"/>
    </xf>
    <xf numFmtId="172" fontId="92" fillId="0" borderId="49" xfId="19" applyFont="true" applyBorder="true" applyAlignment="true" applyProtection="true">
      <alignment horizontal="general" vertical="center" textRotation="0" wrapText="true" indent="0" shrinkToFit="false"/>
      <protection locked="true" hidden="false"/>
    </xf>
    <xf numFmtId="164" fontId="92" fillId="0" borderId="149" xfId="0" applyFont="true" applyBorder="true" applyAlignment="true" applyProtection="false">
      <alignment horizontal="left" vertical="center" textRotation="0" wrapText="true" indent="0" shrinkToFit="false"/>
      <protection locked="true" hidden="false"/>
    </xf>
    <xf numFmtId="172" fontId="92" fillId="0" borderId="58" xfId="19" applyFont="true" applyBorder="true" applyAlignment="true" applyProtection="true">
      <alignment horizontal="general" vertical="center" textRotation="0" wrapText="true" indent="0" shrinkToFit="false"/>
      <protection locked="true" hidden="false"/>
    </xf>
    <xf numFmtId="172" fontId="92" fillId="0" borderId="20" xfId="19" applyFont="true" applyBorder="true" applyAlignment="true" applyProtection="true">
      <alignment horizontal="general" vertical="center" textRotation="0" wrapText="true" indent="0" shrinkToFit="false"/>
      <protection locked="true" hidden="false"/>
    </xf>
    <xf numFmtId="172" fontId="92" fillId="0" borderId="19" xfId="19" applyFont="true" applyBorder="true" applyAlignment="true" applyProtection="true">
      <alignment horizontal="general" vertical="center" textRotation="0" wrapText="true" indent="0" shrinkToFit="false"/>
      <protection locked="true" hidden="false"/>
    </xf>
    <xf numFmtId="172" fontId="92" fillId="0" borderId="54" xfId="19" applyFont="true" applyBorder="true" applyAlignment="true" applyProtection="true">
      <alignment horizontal="general" vertical="center" textRotation="0" wrapText="true" indent="0" shrinkToFit="false"/>
      <protection locked="true" hidden="false"/>
    </xf>
    <xf numFmtId="172" fontId="92" fillId="0" borderId="53" xfId="19" applyFont="true" applyBorder="true" applyAlignment="true" applyProtection="true">
      <alignment horizontal="general" vertical="center" textRotation="0" wrapText="true" indent="0" shrinkToFit="false"/>
      <protection locked="true" hidden="false"/>
    </xf>
    <xf numFmtId="164" fontId="92" fillId="0" borderId="37" xfId="0" applyFont="true" applyBorder="true" applyAlignment="true" applyProtection="false">
      <alignment horizontal="left" vertical="center" textRotation="0" wrapText="true" indent="0" shrinkToFit="false"/>
      <protection locked="true" hidden="false"/>
    </xf>
    <xf numFmtId="172" fontId="92" fillId="0" borderId="150" xfId="19" applyFont="true" applyBorder="true" applyAlignment="true" applyProtection="true">
      <alignment horizontal="general" vertical="center" textRotation="0" wrapText="true" indent="0" shrinkToFit="false"/>
      <protection locked="true" hidden="false"/>
    </xf>
    <xf numFmtId="172" fontId="92" fillId="0" borderId="25" xfId="19" applyFont="true" applyBorder="true" applyAlignment="true" applyProtection="true">
      <alignment horizontal="general" vertical="center" textRotation="0" wrapText="true" indent="0" shrinkToFit="false"/>
      <protection locked="true" hidden="false"/>
    </xf>
    <xf numFmtId="172" fontId="92" fillId="0" borderId="112" xfId="19" applyFont="true" applyBorder="true" applyAlignment="true" applyProtection="true">
      <alignment horizontal="general" vertical="center" textRotation="0" wrapText="true" indent="0" shrinkToFit="false"/>
      <protection locked="true" hidden="false"/>
    </xf>
    <xf numFmtId="171" fontId="92" fillId="0" borderId="25" xfId="19" applyFont="true" applyBorder="true" applyAlignment="true" applyProtection="true">
      <alignment horizontal="general" vertical="center" textRotation="0" wrapText="true" indent="0" shrinkToFit="false"/>
      <protection locked="true" hidden="false"/>
    </xf>
    <xf numFmtId="172" fontId="92" fillId="0" borderId="26" xfId="19" applyFont="true" applyBorder="true" applyAlignment="true" applyProtection="true">
      <alignment horizontal="general" vertical="center" textRotation="0" wrapText="true" indent="0" shrinkToFit="false"/>
      <protection locked="true" hidden="false"/>
    </xf>
    <xf numFmtId="172" fontId="92" fillId="0" borderId="38" xfId="19" applyFont="true" applyBorder="true" applyAlignment="true" applyProtection="true">
      <alignment horizontal="general" vertical="center" textRotation="0" wrapText="true" indent="0" shrinkToFit="false"/>
      <protection locked="true" hidden="false"/>
    </xf>
    <xf numFmtId="171" fontId="92" fillId="0" borderId="20" xfId="19" applyFont="true" applyBorder="true" applyAlignment="true" applyProtection="true">
      <alignment horizontal="general" vertical="center" textRotation="0" wrapText="true" indent="0" shrinkToFit="false"/>
      <protection locked="true" hidden="false"/>
    </xf>
    <xf numFmtId="171" fontId="92" fillId="0" borderId="54" xfId="19" applyFont="true" applyBorder="true" applyAlignment="true" applyProtection="true">
      <alignment horizontal="general" vertical="center" textRotation="0" wrapText="true" indent="0" shrinkToFit="false"/>
      <protection locked="true" hidden="false"/>
    </xf>
    <xf numFmtId="164" fontId="93" fillId="0" borderId="34" xfId="0" applyFont="true" applyBorder="true" applyAlignment="true" applyProtection="false">
      <alignment horizontal="center" vertical="center" textRotation="0" wrapText="true" indent="0" shrinkToFit="false"/>
      <protection locked="true" hidden="false"/>
    </xf>
    <xf numFmtId="164" fontId="93" fillId="0" borderId="150" xfId="0" applyFont="true" applyBorder="true" applyAlignment="true" applyProtection="false">
      <alignment horizontal="center" vertical="center" textRotation="0" wrapText="false" indent="0" shrinkToFit="false"/>
      <protection locked="true" hidden="false"/>
    </xf>
    <xf numFmtId="164" fontId="92" fillId="0" borderId="147" xfId="0" applyFont="true" applyBorder="true" applyAlignment="true" applyProtection="false">
      <alignment horizontal="general" vertical="center" textRotation="0" wrapText="true" indent="0" shrinkToFit="false"/>
      <protection locked="true" hidden="false"/>
    </xf>
    <xf numFmtId="164" fontId="92" fillId="0" borderId="49" xfId="0" applyFont="true" applyBorder="true" applyAlignment="true" applyProtection="false">
      <alignment horizontal="general" vertical="center" textRotation="0" wrapText="true" indent="0" shrinkToFit="false"/>
      <protection locked="true" hidden="false"/>
    </xf>
    <xf numFmtId="172" fontId="92" fillId="0" borderId="9" xfId="19" applyFont="true" applyBorder="true" applyAlignment="true" applyProtection="true">
      <alignment horizontal="general" vertical="center" textRotation="0" wrapText="true" indent="0" shrinkToFit="false"/>
      <protection locked="true" hidden="false"/>
    </xf>
    <xf numFmtId="164" fontId="92" fillId="0" borderId="147" xfId="0" applyFont="true" applyBorder="true" applyAlignment="true" applyProtection="false">
      <alignment horizontal="general" vertical="center" textRotation="0" wrapText="false" indent="0" shrinkToFit="false"/>
      <protection locked="true" hidden="false"/>
    </xf>
    <xf numFmtId="164" fontId="92" fillId="0" borderId="149" xfId="0" applyFont="true" applyBorder="true" applyAlignment="true" applyProtection="false">
      <alignment horizontal="general" vertical="center" textRotation="0" wrapText="false" indent="0" shrinkToFit="false"/>
      <protection locked="true" hidden="false"/>
    </xf>
    <xf numFmtId="164" fontId="92" fillId="0" borderId="53" xfId="0" applyFont="true" applyBorder="true" applyAlignment="true" applyProtection="false">
      <alignment horizontal="general" vertical="center" textRotation="0" wrapText="true" indent="0" shrinkToFit="false"/>
      <protection locked="true" hidden="false"/>
    </xf>
    <xf numFmtId="164" fontId="92" fillId="0" borderId="37" xfId="0" applyFont="true" applyBorder="true" applyAlignment="true" applyProtection="false">
      <alignment horizontal="general" vertical="center" textRotation="0" wrapText="false" indent="0" shrinkToFit="false"/>
      <protection locked="true" hidden="false"/>
    </xf>
    <xf numFmtId="164" fontId="92" fillId="0" borderId="38" xfId="0" applyFont="true" applyBorder="true" applyAlignment="true" applyProtection="false">
      <alignment horizontal="general" vertical="center" textRotation="0" wrapText="true" indent="0" shrinkToFit="false"/>
      <protection locked="true" hidden="false"/>
    </xf>
    <xf numFmtId="172" fontId="92" fillId="0" borderId="7" xfId="19" applyFont="true" applyBorder="true" applyAlignment="true" applyProtection="true">
      <alignment horizontal="general" vertical="center" textRotation="0" wrapText="true" indent="0" shrinkToFit="false"/>
      <protection locked="true" hidden="false"/>
    </xf>
    <xf numFmtId="172" fontId="92" fillId="0" borderId="18" xfId="19" applyFont="true" applyBorder="true" applyAlignment="true" applyProtection="true">
      <alignment horizontal="general" vertical="center" textRotation="0" wrapText="true" indent="0" shrinkToFit="false"/>
      <protection locked="true" hidden="false"/>
    </xf>
  </cellXfs>
  <cellStyles count="12">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標準 2" xfId="21" builtinId="53" customBuiltin="true"/>
    <cellStyle name="標準 3" xfId="22" builtinId="53" customBuiltin="true"/>
    <cellStyle name="標準 3 2" xfId="23" builtinId="53" customBuiltin="true"/>
    <cellStyle name="標準 3 3" xfId="24" builtinId="53" customBuiltin="true"/>
    <cellStyle name="*unknown*" xfId="20" builtinId="8" customBuiltin="false"/>
    <cellStyle name="Excel Built-in Comma [0]" xfId="25" builtinId="53" customBuiltin="true"/>
  </cellStyles>
  <dxfs count="20">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454545"/>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1888920</xdr:colOff>
      <xdr:row>10</xdr:row>
      <xdr:rowOff>76320</xdr:rowOff>
    </xdr:from>
    <xdr:to>
      <xdr:col>4</xdr:col>
      <xdr:colOff>1939320</xdr:colOff>
      <xdr:row>17</xdr:row>
      <xdr:rowOff>121320</xdr:rowOff>
    </xdr:to>
    <xdr:sp>
      <xdr:nvSpPr>
        <xdr:cNvPr id="0" name="CustomShape 1"/>
        <xdr:cNvSpPr/>
      </xdr:nvSpPr>
      <xdr:spPr>
        <a:xfrm>
          <a:off x="1888920" y="6061680"/>
          <a:ext cx="8879760" cy="1751760"/>
        </a:xfrm>
        <a:prstGeom prst="roundRect">
          <a:avLst>
            <a:gd name="adj" fmla="val 0"/>
          </a:avLst>
        </a:prstGeom>
        <a:ln>
          <a:round/>
        </a:ln>
      </xdr:spPr>
      <xdr:style>
        <a:lnRef idx="2">
          <a:schemeClr val="accent1"/>
        </a:lnRef>
        <a:fillRef idx="1">
          <a:schemeClr val="lt1"/>
        </a:fillRef>
        <a:effectRef idx="0">
          <a:schemeClr val="accent1"/>
        </a:effectRef>
        <a:fontRef idx="minor"/>
      </xdr:style>
    </xdr:sp>
    <xdr:clientData/>
  </xdr:twoCellAnchor>
  <xdr:twoCellAnchor editAs="absolute">
    <xdr:from>
      <xdr:col>2</xdr:col>
      <xdr:colOff>284400</xdr:colOff>
      <xdr:row>11</xdr:row>
      <xdr:rowOff>172800</xdr:rowOff>
    </xdr:from>
    <xdr:to>
      <xdr:col>3</xdr:col>
      <xdr:colOff>2880</xdr:colOff>
      <xdr:row>16</xdr:row>
      <xdr:rowOff>67680</xdr:rowOff>
    </xdr:to>
    <xdr:sp>
      <xdr:nvSpPr>
        <xdr:cNvPr id="1" name="CustomShape 1"/>
        <xdr:cNvSpPr/>
      </xdr:nvSpPr>
      <xdr:spPr>
        <a:xfrm>
          <a:off x="3103560" y="6401880"/>
          <a:ext cx="1099800" cy="111420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800" spc="-1" strike="noStrike">
              <a:solidFill>
                <a:srgbClr val="000000"/>
              </a:solidFill>
              <a:uFill>
                <a:solidFill>
                  <a:srgbClr val="ffffff"/>
                </a:solidFill>
              </a:uFill>
              <a:latin typeface="Calibri"/>
            </a:rPr>
            <a:t>基本情報入力シート</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3</xdr:col>
      <xdr:colOff>1943640</xdr:colOff>
      <xdr:row>11</xdr:row>
      <xdr:rowOff>164520</xdr:rowOff>
    </xdr:from>
    <xdr:to>
      <xdr:col>3</xdr:col>
      <xdr:colOff>3036240</xdr:colOff>
      <xdr:row>16</xdr:row>
      <xdr:rowOff>59400</xdr:rowOff>
    </xdr:to>
    <xdr:sp>
      <xdr:nvSpPr>
        <xdr:cNvPr id="2" name="CustomShape 1"/>
        <xdr:cNvSpPr/>
      </xdr:nvSpPr>
      <xdr:spPr>
        <a:xfrm>
          <a:off x="6144120" y="6393600"/>
          <a:ext cx="1092600" cy="111420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800" spc="-1" strike="noStrike">
              <a:solidFill>
                <a:srgbClr val="000000"/>
              </a:solidFill>
              <a:uFill>
                <a:solidFill>
                  <a:srgbClr val="ffffff"/>
                </a:solidFill>
              </a:uFill>
              <a:latin typeface="Calibri"/>
            </a:rPr>
            <a:t>様式</a:t>
          </a:r>
          <a:endParaRPr b="0" lang="en-US" sz="1200" spc="-1" strike="noStrike">
            <a:solidFill>
              <a:srgbClr val="000000"/>
            </a:solidFill>
            <a:uFill>
              <a:solidFill>
                <a:srgbClr val="ffffff"/>
              </a:solidFill>
            </a:uFill>
            <a:latin typeface="Times New Roman"/>
          </a:endParaRPr>
        </a:p>
        <a:p>
          <a:pPr>
            <a:lnSpc>
              <a:spcPct val="100000"/>
            </a:lnSpc>
          </a:pPr>
          <a:r>
            <a:rPr b="1" lang="en-US" sz="1800" spc="-1" strike="noStrike">
              <a:solidFill>
                <a:srgbClr val="000000"/>
              </a:solidFill>
              <a:uFill>
                <a:solidFill>
                  <a:srgbClr val="ffffff"/>
                </a:solidFill>
              </a:uFill>
              <a:latin typeface="Calibri"/>
            </a:rPr>
            <a:t>2-2,2-3,2-4</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4</xdr:col>
      <xdr:colOff>606600</xdr:colOff>
      <xdr:row>11</xdr:row>
      <xdr:rowOff>172800</xdr:rowOff>
    </xdr:from>
    <xdr:to>
      <xdr:col>4</xdr:col>
      <xdr:colOff>1699200</xdr:colOff>
      <xdr:row>16</xdr:row>
      <xdr:rowOff>67680</xdr:rowOff>
    </xdr:to>
    <xdr:sp>
      <xdr:nvSpPr>
        <xdr:cNvPr id="3" name="CustomShape 1"/>
        <xdr:cNvSpPr/>
      </xdr:nvSpPr>
      <xdr:spPr>
        <a:xfrm>
          <a:off x="9435960" y="6401880"/>
          <a:ext cx="1092600" cy="111420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800" spc="-1" strike="noStrike">
              <a:solidFill>
                <a:srgbClr val="000000"/>
              </a:solidFill>
              <a:uFill>
                <a:solidFill>
                  <a:srgbClr val="ffffff"/>
                </a:solidFill>
              </a:uFill>
              <a:latin typeface="Calibri"/>
            </a:rPr>
            <a:t>様式</a:t>
          </a:r>
          <a:endParaRPr b="0" lang="en-US" sz="1200" spc="-1" strike="noStrike">
            <a:solidFill>
              <a:srgbClr val="000000"/>
            </a:solidFill>
            <a:uFill>
              <a:solidFill>
                <a:srgbClr val="ffffff"/>
              </a:solidFill>
            </a:uFill>
            <a:latin typeface="Times New Roman"/>
          </a:endParaRPr>
        </a:p>
        <a:p>
          <a:pPr>
            <a:lnSpc>
              <a:spcPct val="100000"/>
            </a:lnSpc>
          </a:pPr>
          <a:r>
            <a:rPr b="1" lang="en-US" sz="1800" spc="-1" strike="noStrike">
              <a:solidFill>
                <a:srgbClr val="000000"/>
              </a:solidFill>
              <a:uFill>
                <a:solidFill>
                  <a:srgbClr val="ffffff"/>
                </a:solidFill>
              </a:uFill>
              <a:latin typeface="Calibri"/>
            </a:rPr>
            <a:t>2-1</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3</xdr:col>
      <xdr:colOff>190800</xdr:colOff>
      <xdr:row>13</xdr:row>
      <xdr:rowOff>2880</xdr:rowOff>
    </xdr:from>
    <xdr:to>
      <xdr:col>3</xdr:col>
      <xdr:colOff>1704960</xdr:colOff>
      <xdr:row>14</xdr:row>
      <xdr:rowOff>131040</xdr:rowOff>
    </xdr:to>
    <xdr:sp>
      <xdr:nvSpPr>
        <xdr:cNvPr id="4" name="CustomShape 1"/>
        <xdr:cNvSpPr/>
      </xdr:nvSpPr>
      <xdr:spPr>
        <a:xfrm>
          <a:off x="4391280" y="6719760"/>
          <a:ext cx="1514160" cy="371880"/>
        </a:xfrm>
        <a:prstGeom prst="rightArrow">
          <a:avLst>
            <a:gd name="adj1" fmla="val 50000"/>
            <a:gd name="adj2" fmla="val 50000"/>
          </a:avLst>
        </a:prstGeom>
        <a:solidFill>
          <a:srgbClr val="ffffff"/>
        </a:solidFill>
        <a:ln w="9360">
          <a:solidFill>
            <a:srgbClr val="0000ff"/>
          </a:solidFill>
          <a:round/>
        </a:ln>
      </xdr:spPr>
      <xdr:style>
        <a:lnRef idx="0"/>
        <a:fillRef idx="0"/>
        <a:effectRef idx="0"/>
        <a:fontRef idx="minor"/>
      </xdr:style>
    </xdr:sp>
    <xdr:clientData/>
  </xdr:twoCellAnchor>
  <xdr:twoCellAnchor editAs="absolute">
    <xdr:from>
      <xdr:col>0</xdr:col>
      <xdr:colOff>1888920</xdr:colOff>
      <xdr:row>10</xdr:row>
      <xdr:rowOff>76320</xdr:rowOff>
    </xdr:from>
    <xdr:to>
      <xdr:col>2</xdr:col>
      <xdr:colOff>217800</xdr:colOff>
      <xdr:row>12</xdr:row>
      <xdr:rowOff>194040</xdr:rowOff>
    </xdr:to>
    <xdr:sp>
      <xdr:nvSpPr>
        <xdr:cNvPr id="5" name="CustomShape 1"/>
        <xdr:cNvSpPr/>
      </xdr:nvSpPr>
      <xdr:spPr>
        <a:xfrm>
          <a:off x="1888920" y="6061680"/>
          <a:ext cx="1148040" cy="605520"/>
        </a:xfrm>
        <a:prstGeom prst="roundRect">
          <a:avLst>
            <a:gd name="adj" fmla="val 16667"/>
          </a:avLst>
        </a:prstGeom>
        <a:ln>
          <a:round/>
        </a:ln>
      </xdr:spPr>
      <xdr:style>
        <a:lnRef idx="2">
          <a:schemeClr val="accent1"/>
        </a:lnRef>
        <a:fillRef idx="1">
          <a:schemeClr val="lt1"/>
        </a:fillRef>
        <a:effectRef idx="0">
          <a:schemeClr val="accent1"/>
        </a:effectRef>
        <a:fontRef idx="minor"/>
      </xdr:style>
      <xdr:txBody>
        <a:bodyPr lIns="18360" rIns="0" tIns="0" bIns="0" anchor="ctr"/>
        <a:p>
          <a:pPr algn="ctr">
            <a:lnSpc>
              <a:spcPct val="100000"/>
            </a:lnSpc>
          </a:pPr>
          <a:r>
            <a:rPr b="1" lang="en-US" sz="1400" spc="-1" strike="noStrike">
              <a:solidFill>
                <a:srgbClr val="000000"/>
              </a:solidFill>
              <a:uFill>
                <a:solidFill>
                  <a:srgbClr val="ffffff"/>
                </a:solidFill>
              </a:uFill>
              <a:latin typeface="Calibri"/>
            </a:rPr>
            <a:t>ワークシート入力の流れ</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3</xdr:col>
      <xdr:colOff>3468960</xdr:colOff>
      <xdr:row>13</xdr:row>
      <xdr:rowOff>2880</xdr:rowOff>
    </xdr:from>
    <xdr:to>
      <xdr:col>4</xdr:col>
      <xdr:colOff>363240</xdr:colOff>
      <xdr:row>14</xdr:row>
      <xdr:rowOff>131040</xdr:rowOff>
    </xdr:to>
    <xdr:sp>
      <xdr:nvSpPr>
        <xdr:cNvPr id="6" name="CustomShape 1"/>
        <xdr:cNvSpPr/>
      </xdr:nvSpPr>
      <xdr:spPr>
        <a:xfrm>
          <a:off x="7669440" y="6719760"/>
          <a:ext cx="1523160" cy="371880"/>
        </a:xfrm>
        <a:prstGeom prst="rightArrow">
          <a:avLst>
            <a:gd name="adj1" fmla="val 50000"/>
            <a:gd name="adj2" fmla="val 50000"/>
          </a:avLst>
        </a:prstGeom>
        <a:solidFill>
          <a:srgbClr val="ffffff"/>
        </a:solidFill>
        <a:ln w="9360">
          <a:solidFill>
            <a:srgbClr val="0000ff"/>
          </a:solidFill>
          <a:round/>
        </a:ln>
      </xdr:spPr>
      <xdr:style>
        <a:lnRef idx="0"/>
        <a:fillRef idx="0"/>
        <a:effectRef idx="0"/>
        <a:fontRef idx="minor"/>
      </xdr:style>
    </xdr:sp>
    <xdr:clientData/>
  </xdr:twoCellAnchor>
  <xdr:twoCellAnchor editAs="absolute">
    <xdr:from>
      <xdr:col>3</xdr:col>
      <xdr:colOff>189360</xdr:colOff>
      <xdr:row>14</xdr:row>
      <xdr:rowOff>152640</xdr:rowOff>
    </xdr:from>
    <xdr:to>
      <xdr:col>3</xdr:col>
      <xdr:colOff>1589040</xdr:colOff>
      <xdr:row>15</xdr:row>
      <xdr:rowOff>201960</xdr:rowOff>
    </xdr:to>
    <xdr:sp>
      <xdr:nvSpPr>
        <xdr:cNvPr id="7" name="CustomShape 1"/>
        <xdr:cNvSpPr/>
      </xdr:nvSpPr>
      <xdr:spPr>
        <a:xfrm>
          <a:off x="4389840" y="7113240"/>
          <a:ext cx="1399680" cy="293400"/>
        </a:xfrm>
        <a:prstGeom prst="rect">
          <a:avLst/>
        </a:prstGeom>
        <a:noFill/>
        <a:ln>
          <a:noFill/>
        </a:ln>
      </xdr:spPr>
      <xdr:style>
        <a:lnRef idx="0"/>
        <a:fillRef idx="0"/>
        <a:effectRef idx="0"/>
        <a:fontRef idx="minor"/>
      </xdr:style>
      <xdr:txBody>
        <a:bodyPr wrap="none" lIns="90000" rIns="90000" tIns="45000" bIns="45000"/>
        <a:p>
          <a:r>
            <a:rPr b="1" lang="en-US" sz="16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3</xdr:col>
      <xdr:colOff>3456360</xdr:colOff>
      <xdr:row>14</xdr:row>
      <xdr:rowOff>152640</xdr:rowOff>
    </xdr:from>
    <xdr:to>
      <xdr:col>4</xdr:col>
      <xdr:colOff>227160</xdr:colOff>
      <xdr:row>15</xdr:row>
      <xdr:rowOff>201960</xdr:rowOff>
    </xdr:to>
    <xdr:sp>
      <xdr:nvSpPr>
        <xdr:cNvPr id="8" name="CustomShape 1"/>
        <xdr:cNvSpPr/>
      </xdr:nvSpPr>
      <xdr:spPr>
        <a:xfrm>
          <a:off x="7656840" y="7113240"/>
          <a:ext cx="1399680" cy="293400"/>
        </a:xfrm>
        <a:prstGeom prst="rect">
          <a:avLst/>
        </a:prstGeom>
        <a:noFill/>
        <a:ln>
          <a:noFill/>
        </a:ln>
      </xdr:spPr>
      <xdr:style>
        <a:lnRef idx="0"/>
        <a:fillRef idx="0"/>
        <a:effectRef idx="0"/>
        <a:fontRef idx="minor"/>
      </xdr:style>
      <xdr:txBody>
        <a:bodyPr wrap="none" lIns="90000" rIns="90000" tIns="45000" bIns="45000"/>
        <a:p>
          <a:r>
            <a:rPr b="1" lang="en-US" sz="16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23</xdr:col>
      <xdr:colOff>70560</xdr:colOff>
      <xdr:row>1</xdr:row>
      <xdr:rowOff>152280</xdr:rowOff>
    </xdr:from>
    <xdr:to>
      <xdr:col>26</xdr:col>
      <xdr:colOff>714240</xdr:colOff>
      <xdr:row>8</xdr:row>
      <xdr:rowOff>113760</xdr:rowOff>
    </xdr:to>
    <xdr:sp>
      <xdr:nvSpPr>
        <xdr:cNvPr id="9" name="CustomShape 1"/>
        <xdr:cNvSpPr/>
      </xdr:nvSpPr>
      <xdr:spPr>
        <a:xfrm>
          <a:off x="5661720" y="407520"/>
          <a:ext cx="5339520" cy="174816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各加算に共通して必要な情報　入力セル</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23</xdr:col>
      <xdr:colOff>241920</xdr:colOff>
      <xdr:row>5</xdr:row>
      <xdr:rowOff>171360</xdr:rowOff>
    </xdr:from>
    <xdr:to>
      <xdr:col>23</xdr:col>
      <xdr:colOff>572400</xdr:colOff>
      <xdr:row>6</xdr:row>
      <xdr:rowOff>66240</xdr:rowOff>
    </xdr:to>
    <xdr:sp>
      <xdr:nvSpPr>
        <xdr:cNvPr id="10" name="CustomShape 1"/>
        <xdr:cNvSpPr/>
      </xdr:nvSpPr>
      <xdr:spPr>
        <a:xfrm>
          <a:off x="5833080" y="1447560"/>
          <a:ext cx="330480" cy="15012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15</xdr:col>
      <xdr:colOff>226080</xdr:colOff>
      <xdr:row>0</xdr:row>
      <xdr:rowOff>71280</xdr:rowOff>
    </xdr:from>
    <xdr:to>
      <xdr:col>22</xdr:col>
      <xdr:colOff>142200</xdr:colOff>
      <xdr:row>3</xdr:row>
      <xdr:rowOff>130320</xdr:rowOff>
    </xdr:to>
    <xdr:sp>
      <xdr:nvSpPr>
        <xdr:cNvPr id="11" name="CustomShape 1"/>
        <xdr:cNvSpPr/>
      </xdr:nvSpPr>
      <xdr:spPr>
        <a:xfrm>
          <a:off x="7169760" y="71280"/>
          <a:ext cx="5688000" cy="93528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15</xdr:col>
      <xdr:colOff>694080</xdr:colOff>
      <xdr:row>2</xdr:row>
      <xdr:rowOff>163440</xdr:rowOff>
    </xdr:from>
    <xdr:to>
      <xdr:col>15</xdr:col>
      <xdr:colOff>1140120</xdr:colOff>
      <xdr:row>2</xdr:row>
      <xdr:rowOff>306000</xdr:rowOff>
    </xdr:to>
    <xdr:sp>
      <xdr:nvSpPr>
        <xdr:cNvPr id="12" name="CustomShape 1"/>
        <xdr:cNvSpPr/>
      </xdr:nvSpPr>
      <xdr:spPr>
        <a:xfrm>
          <a:off x="7637760" y="696600"/>
          <a:ext cx="446040" cy="14256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15</xdr:col>
      <xdr:colOff>154800</xdr:colOff>
      <xdr:row>0</xdr:row>
      <xdr:rowOff>83520</xdr:rowOff>
    </xdr:from>
    <xdr:to>
      <xdr:col>20</xdr:col>
      <xdr:colOff>356760</xdr:colOff>
      <xdr:row>3</xdr:row>
      <xdr:rowOff>142560</xdr:rowOff>
    </xdr:to>
    <xdr:sp>
      <xdr:nvSpPr>
        <xdr:cNvPr id="13" name="CustomShape 1"/>
        <xdr:cNvSpPr/>
      </xdr:nvSpPr>
      <xdr:spPr>
        <a:xfrm>
          <a:off x="6974640" y="83520"/>
          <a:ext cx="5726520" cy="93528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15</xdr:col>
      <xdr:colOff>595440</xdr:colOff>
      <xdr:row>2</xdr:row>
      <xdr:rowOff>178560</xdr:rowOff>
    </xdr:from>
    <xdr:to>
      <xdr:col>15</xdr:col>
      <xdr:colOff>1041480</xdr:colOff>
      <xdr:row>2</xdr:row>
      <xdr:rowOff>321120</xdr:rowOff>
    </xdr:to>
    <xdr:sp>
      <xdr:nvSpPr>
        <xdr:cNvPr id="14" name="CustomShape 1"/>
        <xdr:cNvSpPr/>
      </xdr:nvSpPr>
      <xdr:spPr>
        <a:xfrm>
          <a:off x="7415280" y="711720"/>
          <a:ext cx="446040" cy="14256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39</xdr:col>
      <xdr:colOff>101520</xdr:colOff>
      <xdr:row>1</xdr:row>
      <xdr:rowOff>92880</xdr:rowOff>
    </xdr:from>
    <xdr:to>
      <xdr:col>69</xdr:col>
      <xdr:colOff>11160</xdr:colOff>
      <xdr:row>4</xdr:row>
      <xdr:rowOff>155160</xdr:rowOff>
    </xdr:to>
    <xdr:sp>
      <xdr:nvSpPr>
        <xdr:cNvPr id="15" name="CustomShape 1"/>
        <xdr:cNvSpPr/>
      </xdr:nvSpPr>
      <xdr:spPr>
        <a:xfrm>
          <a:off x="20761200" y="359280"/>
          <a:ext cx="5348160" cy="93888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39</xdr:col>
      <xdr:colOff>533160</xdr:colOff>
      <xdr:row>3</xdr:row>
      <xdr:rowOff>119880</xdr:rowOff>
    </xdr:from>
    <xdr:to>
      <xdr:col>40</xdr:col>
      <xdr:colOff>162720</xdr:colOff>
      <xdr:row>3</xdr:row>
      <xdr:rowOff>258840</xdr:rowOff>
    </xdr:to>
    <xdr:sp>
      <xdr:nvSpPr>
        <xdr:cNvPr id="16" name="CustomShape 1"/>
        <xdr:cNvSpPr/>
      </xdr:nvSpPr>
      <xdr:spPr>
        <a:xfrm>
          <a:off x="21192840" y="996120"/>
          <a:ext cx="372240" cy="1389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38</xdr:col>
      <xdr:colOff>146160</xdr:colOff>
      <xdr:row>3</xdr:row>
      <xdr:rowOff>3240</xdr:rowOff>
    </xdr:from>
    <xdr:to>
      <xdr:col>48</xdr:col>
      <xdr:colOff>142560</xdr:colOff>
      <xdr:row>10</xdr:row>
      <xdr:rowOff>190080</xdr:rowOff>
    </xdr:to>
    <xdr:sp>
      <xdr:nvSpPr>
        <xdr:cNvPr id="17" name="CustomShape 1"/>
        <xdr:cNvSpPr/>
      </xdr:nvSpPr>
      <xdr:spPr>
        <a:xfrm>
          <a:off x="6470640" y="574560"/>
          <a:ext cx="6387480" cy="13964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【凡例】（本シート及び各様式）</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各加算の算定に共通して必要な情報　入力セル</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特定加算の算定に必要な情報　入力セル</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ベースアップ等加算の算定に必要な情報　入力セル</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38</xdr:col>
      <xdr:colOff>214920</xdr:colOff>
      <xdr:row>8</xdr:row>
      <xdr:rowOff>235800</xdr:rowOff>
    </xdr:from>
    <xdr:to>
      <xdr:col>38</xdr:col>
      <xdr:colOff>621360</xdr:colOff>
      <xdr:row>9</xdr:row>
      <xdr:rowOff>56160</xdr:rowOff>
    </xdr:to>
    <xdr:sp>
      <xdr:nvSpPr>
        <xdr:cNvPr id="18" name="CustomShape 1"/>
        <xdr:cNvSpPr/>
      </xdr:nvSpPr>
      <xdr:spPr>
        <a:xfrm>
          <a:off x="6539400" y="1531080"/>
          <a:ext cx="406440" cy="14400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214920</xdr:colOff>
      <xdr:row>8</xdr:row>
      <xdr:rowOff>60120</xdr:rowOff>
    </xdr:from>
    <xdr:to>
      <xdr:col>38</xdr:col>
      <xdr:colOff>621360</xdr:colOff>
      <xdr:row>8</xdr:row>
      <xdr:rowOff>204120</xdr:rowOff>
    </xdr:to>
    <xdr:sp>
      <xdr:nvSpPr>
        <xdr:cNvPr id="19" name="CustomShape 1"/>
        <xdr:cNvSpPr/>
      </xdr:nvSpPr>
      <xdr:spPr>
        <a:xfrm>
          <a:off x="6539400" y="1355400"/>
          <a:ext cx="406440" cy="14400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214920</xdr:colOff>
      <xdr:row>7</xdr:row>
      <xdr:rowOff>59040</xdr:rowOff>
    </xdr:from>
    <xdr:to>
      <xdr:col>38</xdr:col>
      <xdr:colOff>621360</xdr:colOff>
      <xdr:row>8</xdr:row>
      <xdr:rowOff>31680</xdr:rowOff>
    </xdr:to>
    <xdr:sp>
      <xdr:nvSpPr>
        <xdr:cNvPr id="20" name="CustomShape 1"/>
        <xdr:cNvSpPr/>
      </xdr:nvSpPr>
      <xdr:spPr>
        <a:xfrm>
          <a:off x="6539400" y="1182960"/>
          <a:ext cx="406440" cy="144000"/>
        </a:xfrm>
        <a:prstGeom prst="rect">
          <a:avLst/>
        </a:prstGeom>
        <a:solidFill>
          <a:srgbClr val="ffff99"/>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1</xdr:col>
      <xdr:colOff>95400</xdr:colOff>
      <xdr:row>76</xdr:row>
      <xdr:rowOff>50760</xdr:rowOff>
    </xdr:from>
    <xdr:to>
      <xdr:col>1</xdr:col>
      <xdr:colOff>168120</xdr:colOff>
      <xdr:row>79</xdr:row>
      <xdr:rowOff>164880</xdr:rowOff>
    </xdr:to>
    <xdr:sp>
      <xdr:nvSpPr>
        <xdr:cNvPr id="21" name="CustomShape 1"/>
        <xdr:cNvSpPr/>
      </xdr:nvSpPr>
      <xdr:spPr>
        <a:xfrm>
          <a:off x="257040" y="17370720"/>
          <a:ext cx="72720" cy="857160"/>
        </a:xfrm>
        <a:prstGeom prst="leftBracket">
          <a:avLst>
            <a:gd name="adj" fmla="val 8333"/>
          </a:avLst>
        </a:prstGeom>
        <a:noFill/>
        <a:ln>
          <a:round/>
        </a:ln>
      </xdr:spPr>
      <xdr:style>
        <a:lnRef idx="1">
          <a:schemeClr val="dk1"/>
        </a:lnRef>
        <a:fillRef idx="0">
          <a:schemeClr val="dk1"/>
        </a:fillRef>
        <a:effectRef idx="0">
          <a:schemeClr val="dk1"/>
        </a:effectRef>
        <a:fontRef idx="minor"/>
      </xdr:style>
    </xdr:sp>
    <xdr:clientData/>
  </xdr:twoCellAnchor>
  <xdr:twoCellAnchor editAs="oneCell">
    <xdr:from>
      <xdr:col>15</xdr:col>
      <xdr:colOff>14760</xdr:colOff>
      <xdr:row>29</xdr:row>
      <xdr:rowOff>8280</xdr:rowOff>
    </xdr:from>
    <xdr:to>
      <xdr:col>16</xdr:col>
      <xdr:colOff>145440</xdr:colOff>
      <xdr:row>29</xdr:row>
      <xdr:rowOff>183600</xdr:rowOff>
    </xdr:to>
    <xdr:sp>
      <xdr:nvSpPr>
        <xdr:cNvPr id="22" name="CustomShape 1"/>
        <xdr:cNvSpPr/>
      </xdr:nvSpPr>
      <xdr:spPr>
        <a:xfrm>
          <a:off x="2538720" y="5993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(1)</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15</xdr:col>
      <xdr:colOff>0</xdr:colOff>
      <xdr:row>34</xdr:row>
      <xdr:rowOff>0</xdr:rowOff>
    </xdr:from>
    <xdr:to>
      <xdr:col>16</xdr:col>
      <xdr:colOff>160200</xdr:colOff>
      <xdr:row>34</xdr:row>
      <xdr:rowOff>175320</xdr:rowOff>
    </xdr:to>
    <xdr:sp>
      <xdr:nvSpPr>
        <xdr:cNvPr id="23" name="CustomShape 1"/>
        <xdr:cNvSpPr/>
      </xdr:nvSpPr>
      <xdr:spPr>
        <a:xfrm>
          <a:off x="2523960" y="7271280"/>
          <a:ext cx="3222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(13)</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29</xdr:row>
      <xdr:rowOff>8280</xdr:rowOff>
    </xdr:from>
    <xdr:to>
      <xdr:col>23</xdr:col>
      <xdr:colOff>131040</xdr:colOff>
      <xdr:row>29</xdr:row>
      <xdr:rowOff>183600</xdr:rowOff>
    </xdr:to>
    <xdr:sp>
      <xdr:nvSpPr>
        <xdr:cNvPr id="24" name="CustomShape 1"/>
        <xdr:cNvSpPr/>
      </xdr:nvSpPr>
      <xdr:spPr>
        <a:xfrm>
          <a:off x="3657600" y="5993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(2)</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29</xdr:col>
      <xdr:colOff>0</xdr:colOff>
      <xdr:row>29</xdr:row>
      <xdr:rowOff>8280</xdr:rowOff>
    </xdr:from>
    <xdr:to>
      <xdr:col>30</xdr:col>
      <xdr:colOff>130680</xdr:colOff>
      <xdr:row>29</xdr:row>
      <xdr:rowOff>183600</xdr:rowOff>
    </xdr:to>
    <xdr:sp>
      <xdr:nvSpPr>
        <xdr:cNvPr id="25" name="CustomShape 1"/>
        <xdr:cNvSpPr/>
      </xdr:nvSpPr>
      <xdr:spPr>
        <a:xfrm>
          <a:off x="4790880" y="5993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(3)</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15</xdr:col>
      <xdr:colOff>0</xdr:colOff>
      <xdr:row>31</xdr:row>
      <xdr:rowOff>0</xdr:rowOff>
    </xdr:from>
    <xdr:to>
      <xdr:col>16</xdr:col>
      <xdr:colOff>130680</xdr:colOff>
      <xdr:row>31</xdr:row>
      <xdr:rowOff>160920</xdr:rowOff>
    </xdr:to>
    <xdr:sp>
      <xdr:nvSpPr>
        <xdr:cNvPr id="26" name="CustomShape 1"/>
        <xdr:cNvSpPr/>
      </xdr:nvSpPr>
      <xdr:spPr>
        <a:xfrm>
          <a:off x="2523960" y="66996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(4)</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31</xdr:row>
      <xdr:rowOff>0</xdr:rowOff>
    </xdr:from>
    <xdr:to>
      <xdr:col>23</xdr:col>
      <xdr:colOff>131040</xdr:colOff>
      <xdr:row>31</xdr:row>
      <xdr:rowOff>160920</xdr:rowOff>
    </xdr:to>
    <xdr:sp>
      <xdr:nvSpPr>
        <xdr:cNvPr id="27" name="CustomShape 1"/>
        <xdr:cNvSpPr/>
      </xdr:nvSpPr>
      <xdr:spPr>
        <a:xfrm>
          <a:off x="3657600" y="66996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(5)</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29</xdr:col>
      <xdr:colOff>0</xdr:colOff>
      <xdr:row>31</xdr:row>
      <xdr:rowOff>0</xdr:rowOff>
    </xdr:from>
    <xdr:to>
      <xdr:col>30</xdr:col>
      <xdr:colOff>130680</xdr:colOff>
      <xdr:row>31</xdr:row>
      <xdr:rowOff>160920</xdr:rowOff>
    </xdr:to>
    <xdr:sp>
      <xdr:nvSpPr>
        <xdr:cNvPr id="28" name="CustomShape 1"/>
        <xdr:cNvSpPr/>
      </xdr:nvSpPr>
      <xdr:spPr>
        <a:xfrm>
          <a:off x="4790880" y="66996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(6)</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15</xdr:col>
      <xdr:colOff>0</xdr:colOff>
      <xdr:row>32</xdr:row>
      <xdr:rowOff>0</xdr:rowOff>
    </xdr:from>
    <xdr:to>
      <xdr:col>16</xdr:col>
      <xdr:colOff>130680</xdr:colOff>
      <xdr:row>32</xdr:row>
      <xdr:rowOff>160920</xdr:rowOff>
    </xdr:to>
    <xdr:sp>
      <xdr:nvSpPr>
        <xdr:cNvPr id="29" name="CustomShape 1"/>
        <xdr:cNvSpPr/>
      </xdr:nvSpPr>
      <xdr:spPr>
        <a:xfrm>
          <a:off x="2523960" y="689004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(7)</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15</xdr:col>
      <xdr:colOff>0</xdr:colOff>
      <xdr:row>33</xdr:row>
      <xdr:rowOff>0</xdr:rowOff>
    </xdr:from>
    <xdr:to>
      <xdr:col>16</xdr:col>
      <xdr:colOff>145440</xdr:colOff>
      <xdr:row>33</xdr:row>
      <xdr:rowOff>160920</xdr:rowOff>
    </xdr:to>
    <xdr:sp>
      <xdr:nvSpPr>
        <xdr:cNvPr id="30" name="CustomShape 1"/>
        <xdr:cNvSpPr/>
      </xdr:nvSpPr>
      <xdr:spPr>
        <a:xfrm>
          <a:off x="2523960" y="7080840"/>
          <a:ext cx="30744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(10)</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32</xdr:row>
      <xdr:rowOff>0</xdr:rowOff>
    </xdr:from>
    <xdr:to>
      <xdr:col>23</xdr:col>
      <xdr:colOff>131040</xdr:colOff>
      <xdr:row>32</xdr:row>
      <xdr:rowOff>160920</xdr:rowOff>
    </xdr:to>
    <xdr:sp>
      <xdr:nvSpPr>
        <xdr:cNvPr id="31" name="CustomShape 1"/>
        <xdr:cNvSpPr/>
      </xdr:nvSpPr>
      <xdr:spPr>
        <a:xfrm>
          <a:off x="3657600" y="689004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(8)</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32</xdr:row>
      <xdr:rowOff>168480</xdr:rowOff>
    </xdr:from>
    <xdr:to>
      <xdr:col>23</xdr:col>
      <xdr:colOff>153000</xdr:colOff>
      <xdr:row>33</xdr:row>
      <xdr:rowOff>160560</xdr:rowOff>
    </xdr:to>
    <xdr:sp>
      <xdr:nvSpPr>
        <xdr:cNvPr id="32" name="CustomShape 1"/>
        <xdr:cNvSpPr/>
      </xdr:nvSpPr>
      <xdr:spPr>
        <a:xfrm>
          <a:off x="3657600" y="705852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(11)</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29</xdr:col>
      <xdr:colOff>0</xdr:colOff>
      <xdr:row>32</xdr:row>
      <xdr:rowOff>0</xdr:rowOff>
    </xdr:from>
    <xdr:to>
      <xdr:col>30</xdr:col>
      <xdr:colOff>130680</xdr:colOff>
      <xdr:row>32</xdr:row>
      <xdr:rowOff>160920</xdr:rowOff>
    </xdr:to>
    <xdr:sp>
      <xdr:nvSpPr>
        <xdr:cNvPr id="33" name="CustomShape 1"/>
        <xdr:cNvSpPr/>
      </xdr:nvSpPr>
      <xdr:spPr>
        <a:xfrm>
          <a:off x="4790880" y="689004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(9)</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29</xdr:col>
      <xdr:colOff>0</xdr:colOff>
      <xdr:row>33</xdr:row>
      <xdr:rowOff>0</xdr:rowOff>
    </xdr:from>
    <xdr:to>
      <xdr:col>31</xdr:col>
      <xdr:colOff>12600</xdr:colOff>
      <xdr:row>33</xdr:row>
      <xdr:rowOff>175320</xdr:rowOff>
    </xdr:to>
    <xdr:sp>
      <xdr:nvSpPr>
        <xdr:cNvPr id="34" name="CustomShape 1"/>
        <xdr:cNvSpPr/>
      </xdr:nvSpPr>
      <xdr:spPr>
        <a:xfrm>
          <a:off x="4790880" y="708084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(12)</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33</xdr:row>
      <xdr:rowOff>168480</xdr:rowOff>
    </xdr:from>
    <xdr:to>
      <xdr:col>23</xdr:col>
      <xdr:colOff>153000</xdr:colOff>
      <xdr:row>34</xdr:row>
      <xdr:rowOff>160920</xdr:rowOff>
    </xdr:to>
    <xdr:sp>
      <xdr:nvSpPr>
        <xdr:cNvPr id="35" name="CustomShape 1"/>
        <xdr:cNvSpPr/>
      </xdr:nvSpPr>
      <xdr:spPr>
        <a:xfrm>
          <a:off x="3657600" y="724932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(14)</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29</xdr:col>
      <xdr:colOff>0</xdr:colOff>
      <xdr:row>34</xdr:row>
      <xdr:rowOff>0</xdr:rowOff>
    </xdr:from>
    <xdr:to>
      <xdr:col>31</xdr:col>
      <xdr:colOff>12600</xdr:colOff>
      <xdr:row>34</xdr:row>
      <xdr:rowOff>175320</xdr:rowOff>
    </xdr:to>
    <xdr:sp>
      <xdr:nvSpPr>
        <xdr:cNvPr id="36" name="CustomShape 1"/>
        <xdr:cNvSpPr/>
      </xdr:nvSpPr>
      <xdr:spPr>
        <a:xfrm>
          <a:off x="4790880" y="727128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(15)</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29</xdr:row>
      <xdr:rowOff>261000</xdr:rowOff>
    </xdr:from>
    <xdr:to>
      <xdr:col>25</xdr:col>
      <xdr:colOff>129600</xdr:colOff>
      <xdr:row>30</xdr:row>
      <xdr:rowOff>217080</xdr:rowOff>
    </xdr:to>
    <xdr:sp>
      <xdr:nvSpPr>
        <xdr:cNvPr id="37" name="CustomShape 1"/>
        <xdr:cNvSpPr/>
      </xdr:nvSpPr>
      <xdr:spPr>
        <a:xfrm>
          <a:off x="3657600" y="6246360"/>
          <a:ext cx="615240" cy="241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【基準額２】</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29</xdr:col>
      <xdr:colOff>0</xdr:colOff>
      <xdr:row>29</xdr:row>
      <xdr:rowOff>261000</xdr:rowOff>
    </xdr:from>
    <xdr:to>
      <xdr:col>32</xdr:col>
      <xdr:colOff>129600</xdr:colOff>
      <xdr:row>30</xdr:row>
      <xdr:rowOff>217080</xdr:rowOff>
    </xdr:to>
    <xdr:sp>
      <xdr:nvSpPr>
        <xdr:cNvPr id="38" name="CustomShape 1"/>
        <xdr:cNvSpPr/>
      </xdr:nvSpPr>
      <xdr:spPr>
        <a:xfrm>
          <a:off x="4790880" y="6246360"/>
          <a:ext cx="615240" cy="241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【基準額３】</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15</xdr:col>
      <xdr:colOff>0</xdr:colOff>
      <xdr:row>29</xdr:row>
      <xdr:rowOff>261000</xdr:rowOff>
    </xdr:from>
    <xdr:to>
      <xdr:col>18</xdr:col>
      <xdr:colOff>129600</xdr:colOff>
      <xdr:row>30</xdr:row>
      <xdr:rowOff>217080</xdr:rowOff>
    </xdr:to>
    <xdr:sp>
      <xdr:nvSpPr>
        <xdr:cNvPr id="39" name="CustomShape 1"/>
        <xdr:cNvSpPr/>
      </xdr:nvSpPr>
      <xdr:spPr>
        <a:xfrm>
          <a:off x="2523960" y="6246360"/>
          <a:ext cx="615240" cy="241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【基準額１】</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285</xdr:row>
      <xdr:rowOff>88920</xdr:rowOff>
    </xdr:from>
    <xdr:to>
      <xdr:col>23</xdr:col>
      <xdr:colOff>131040</xdr:colOff>
      <xdr:row>286</xdr:row>
      <xdr:rowOff>96480</xdr:rowOff>
    </xdr:to>
    <xdr:sp>
      <xdr:nvSpPr>
        <xdr:cNvPr id="40" name="CustomShape 1"/>
        <xdr:cNvSpPr/>
      </xdr:nvSpPr>
      <xdr:spPr>
        <a:xfrm>
          <a:off x="3657600" y="6442632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(2)</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152280</xdr:colOff>
      <xdr:row>286</xdr:row>
      <xdr:rowOff>72720</xdr:rowOff>
    </xdr:from>
    <xdr:to>
      <xdr:col>24</xdr:col>
      <xdr:colOff>121320</xdr:colOff>
      <xdr:row>287</xdr:row>
      <xdr:rowOff>80640</xdr:rowOff>
    </xdr:to>
    <xdr:sp>
      <xdr:nvSpPr>
        <xdr:cNvPr id="41" name="CustomShape 1"/>
        <xdr:cNvSpPr/>
      </xdr:nvSpPr>
      <xdr:spPr>
        <a:xfrm>
          <a:off x="3809880" y="6457788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(2)</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38</xdr:col>
      <xdr:colOff>226800</xdr:colOff>
      <xdr:row>9</xdr:row>
      <xdr:rowOff>91080</xdr:rowOff>
    </xdr:from>
    <xdr:to>
      <xdr:col>39</xdr:col>
      <xdr:colOff>25200</xdr:colOff>
      <xdr:row>10</xdr:row>
      <xdr:rowOff>73080</xdr:rowOff>
    </xdr:to>
    <xdr:sp>
      <xdr:nvSpPr>
        <xdr:cNvPr id="42" name="CustomShape 1"/>
        <xdr:cNvSpPr/>
      </xdr:nvSpPr>
      <xdr:spPr>
        <a:xfrm>
          <a:off x="6551280" y="1710000"/>
          <a:ext cx="446040" cy="14400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2160</xdr:colOff>
      <xdr:row>65</xdr:row>
      <xdr:rowOff>257040</xdr:rowOff>
    </xdr:from>
    <xdr:to>
      <xdr:col>39</xdr:col>
      <xdr:colOff>114840</xdr:colOff>
      <xdr:row>70</xdr:row>
      <xdr:rowOff>9000</xdr:rowOff>
    </xdr:to>
    <xdr:sp>
      <xdr:nvSpPr>
        <xdr:cNvPr id="43" name="CustomShape 1"/>
        <xdr:cNvSpPr/>
      </xdr:nvSpPr>
      <xdr:spPr>
        <a:xfrm>
          <a:off x="6088320" y="15024600"/>
          <a:ext cx="998640" cy="951840"/>
        </a:xfrm>
        <a:prstGeom prst="rightArrow">
          <a:avLst>
            <a:gd name="adj1" fmla="val 50000"/>
            <a:gd name="adj2" fmla="val 50000"/>
          </a:avLst>
        </a:prstGeom>
        <a:ln>
          <a:solidFill>
            <a:schemeClr val="bg1">
              <a:lumMod val="50000"/>
            </a:schemeClr>
          </a:solidFill>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32400</xdr:colOff>
      <xdr:row>67</xdr:row>
      <xdr:rowOff>33480</xdr:rowOff>
    </xdr:from>
    <xdr:to>
      <xdr:col>39</xdr:col>
      <xdr:colOff>194400</xdr:colOff>
      <xdr:row>69</xdr:row>
      <xdr:rowOff>160920</xdr:rowOff>
    </xdr:to>
    <xdr:sp>
      <xdr:nvSpPr>
        <xdr:cNvPr id="44" name="CustomShape 1"/>
        <xdr:cNvSpPr/>
      </xdr:nvSpPr>
      <xdr:spPr>
        <a:xfrm>
          <a:off x="6118560" y="15315120"/>
          <a:ext cx="1047960" cy="584640"/>
        </a:xfrm>
        <a:prstGeom prst="rect">
          <a:avLst/>
        </a:prstGeom>
        <a:noFill/>
        <a:ln w="9360">
          <a:noFill/>
        </a:ln>
      </xdr:spPr>
      <xdr:style>
        <a:lnRef idx="0"/>
        <a:fillRef idx="0"/>
        <a:effectRef idx="0"/>
        <a:fontRef idx="minor"/>
      </xdr:style>
      <xdr:txBody>
        <a:bodyPr lIns="90000" rIns="90000" tIns="45000" bIns="45000"/>
        <a:p>
          <a:r>
            <a:rPr b="0" lang="en-US" sz="800" spc="-1" strike="noStrike">
              <a:solidFill>
                <a:srgbClr val="454545"/>
              </a:solidFill>
              <a:uFill>
                <a:solidFill>
                  <a:srgbClr val="ffffff"/>
                </a:solidFill>
              </a:uFill>
              <a:latin typeface="Calibri"/>
            </a:rPr>
            <a:t>配分比率を</a:t>
          </a:r>
          <a:endParaRPr b="0" lang="en-US" sz="1200" spc="-1" strike="noStrike">
            <a:solidFill>
              <a:srgbClr val="000000"/>
            </a:solidFill>
            <a:uFill>
              <a:solidFill>
                <a:srgbClr val="ffffff"/>
              </a:solidFill>
            </a:uFill>
            <a:latin typeface="Times New Roman"/>
          </a:endParaRPr>
        </a:p>
        <a:p>
          <a:r>
            <a:rPr b="0" lang="en-US" sz="800" spc="-1" strike="noStrike">
              <a:solidFill>
                <a:srgbClr val="454545"/>
              </a:solidFill>
              <a:uFill>
                <a:solidFill>
                  <a:srgbClr val="ffffff"/>
                </a:solidFill>
              </a:uFill>
              <a:latin typeface="Calibri"/>
            </a:rPr>
            <a:t>入力してください</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38</xdr:col>
      <xdr:colOff>276120</xdr:colOff>
      <xdr:row>30</xdr:row>
      <xdr:rowOff>419040</xdr:rowOff>
    </xdr:from>
    <xdr:to>
      <xdr:col>46</xdr:col>
      <xdr:colOff>2880</xdr:colOff>
      <xdr:row>35</xdr:row>
      <xdr:rowOff>285120</xdr:rowOff>
    </xdr:to>
    <xdr:sp>
      <xdr:nvSpPr>
        <xdr:cNvPr id="45" name="CustomShape 1"/>
        <xdr:cNvSpPr/>
      </xdr:nvSpPr>
      <xdr:spPr>
        <a:xfrm>
          <a:off x="6600600" y="6690240"/>
          <a:ext cx="4879800" cy="1152000"/>
        </a:xfrm>
        <a:prstGeom prst="rect">
          <a:avLst/>
        </a:prstGeom>
        <a:solidFill>
          <a:schemeClr val="bg1"/>
        </a:solidFill>
        <a:ln w="12600">
          <a:solidFill>
            <a:schemeClr val="tx1"/>
          </a:solidFill>
          <a:round/>
        </a:ln>
      </xdr:spPr>
      <xdr:style>
        <a:lnRef idx="0"/>
        <a:fillRef idx="0"/>
        <a:effectRef idx="0"/>
        <a:fontRef idx="minor"/>
      </xdr:style>
      <xdr:txBody>
        <a:bodyPr wrap="none" lIns="90000" rIns="90000" tIns="45000" bIns="45000"/>
        <a:p>
          <a:r>
            <a:rPr b="1" lang="en-US" sz="1100" spc="-1" strike="noStrike">
              <a:solidFill>
                <a:srgbClr val="000000"/>
              </a:solidFill>
              <a:uFill>
                <a:solidFill>
                  <a:srgbClr val="ffffff"/>
                </a:solidFill>
              </a:uFill>
              <a:latin typeface="Times New Roman"/>
            </a:rPr>
            <a:t>原則、加算を取得する前年の１～</a:t>
          </a:r>
          <a:r>
            <a:rPr b="1" lang="en-US" sz="1100" spc="-1" strike="noStrike">
              <a:solidFill>
                <a:srgbClr val="000000"/>
              </a:solidFill>
              <a:uFill>
                <a:solidFill>
                  <a:srgbClr val="ffffff"/>
                </a:solidFill>
              </a:uFill>
              <a:latin typeface="Times New Roman"/>
            </a:rPr>
            <a:t>12</a:t>
          </a:r>
          <a:r>
            <a:rPr b="1" lang="en-US" sz="1100" spc="-1" strike="noStrike">
              <a:solidFill>
                <a:srgbClr val="000000"/>
              </a:solidFill>
              <a:uFill>
                <a:solidFill>
                  <a:srgbClr val="ffffff"/>
                </a:solidFill>
              </a:uFill>
              <a:latin typeface="Times New Roman"/>
            </a:rPr>
            <a:t>月の実績を入力してください。</a:t>
          </a:r>
          <a:endParaRPr b="0" lang="en-US" sz="1200" spc="-1" strike="noStrike">
            <a:solidFill>
              <a:srgbClr val="000000"/>
            </a:solidFill>
            <a:uFill>
              <a:solidFill>
                <a:srgbClr val="ffffff"/>
              </a:solidFill>
            </a:uFill>
            <a:latin typeface="Times New Roman"/>
          </a:endParaRPr>
        </a:p>
        <a:p>
          <a:endParaRPr b="0" lang="en-US" sz="1200" spc="-1" strike="noStrike">
            <a:solidFill>
              <a:srgbClr val="000000"/>
            </a:solidFill>
            <a:uFill>
              <a:solidFill>
                <a:srgbClr val="ffffff"/>
              </a:solidFill>
            </a:uFill>
            <a:latin typeface="Times New Roman"/>
          </a:endParaRPr>
        </a:p>
        <a:p>
          <a:r>
            <a:rPr b="1" lang="en-US" sz="1100" spc="-1" strike="noStrike">
              <a:solidFill>
                <a:srgbClr val="000000"/>
              </a:solidFill>
              <a:uFill>
                <a:solidFill>
                  <a:srgbClr val="ffffff"/>
                </a:solidFill>
              </a:uFill>
              <a:latin typeface="Times New Roman"/>
            </a:rPr>
            <a:t>なお、令和</a:t>
          </a:r>
          <a:r>
            <a:rPr b="1" lang="en-US" sz="1100" spc="-1" strike="noStrike">
              <a:solidFill>
                <a:srgbClr val="000000"/>
              </a:solidFill>
              <a:uFill>
                <a:solidFill>
                  <a:srgbClr val="ffffff"/>
                </a:solidFill>
              </a:uFill>
              <a:latin typeface="Times New Roman"/>
            </a:rPr>
            <a:t>4</a:t>
          </a:r>
          <a:r>
            <a:rPr b="1" lang="en-US" sz="1100" spc="-1" strike="noStrike">
              <a:solidFill>
                <a:srgbClr val="000000"/>
              </a:solidFill>
              <a:uFill>
                <a:solidFill>
                  <a:srgbClr val="ffffff"/>
                </a:solidFill>
              </a:uFill>
              <a:latin typeface="Times New Roman"/>
            </a:rPr>
            <a:t>年</a:t>
          </a:r>
          <a:r>
            <a:rPr b="1" lang="en-US" sz="1100" spc="-1" strike="noStrike">
              <a:solidFill>
                <a:srgbClr val="000000"/>
              </a:solidFill>
              <a:uFill>
                <a:solidFill>
                  <a:srgbClr val="ffffff"/>
                </a:solidFill>
              </a:uFill>
              <a:latin typeface="Times New Roman"/>
            </a:rPr>
            <a:t>10</a:t>
          </a:r>
          <a:r>
            <a:rPr b="1" lang="en-US" sz="1100" spc="-1" strike="noStrike">
              <a:solidFill>
                <a:srgbClr val="000000"/>
              </a:solidFill>
              <a:uFill>
                <a:solidFill>
                  <a:srgbClr val="ffffff"/>
                </a:solidFill>
              </a:uFill>
              <a:latin typeface="Times New Roman"/>
            </a:rPr>
            <a:t>月～令和</a:t>
          </a:r>
          <a:r>
            <a:rPr b="1" lang="en-US" sz="1100" spc="-1" strike="noStrike">
              <a:solidFill>
                <a:srgbClr val="000000"/>
              </a:solidFill>
              <a:uFill>
                <a:solidFill>
                  <a:srgbClr val="ffffff"/>
                </a:solidFill>
              </a:uFill>
              <a:latin typeface="Times New Roman"/>
            </a:rPr>
            <a:t>5</a:t>
          </a:r>
          <a:r>
            <a:rPr b="1" lang="en-US" sz="1100" spc="-1" strike="noStrike">
              <a:solidFill>
                <a:srgbClr val="000000"/>
              </a:solidFill>
              <a:uFill>
                <a:solidFill>
                  <a:srgbClr val="ffffff"/>
                </a:solidFill>
              </a:uFill>
              <a:latin typeface="Times New Roman"/>
            </a:rPr>
            <a:t>年</a:t>
          </a:r>
          <a:r>
            <a:rPr b="1" lang="en-US" sz="1100" spc="-1" strike="noStrike">
              <a:solidFill>
                <a:srgbClr val="000000"/>
              </a:solidFill>
              <a:uFill>
                <a:solidFill>
                  <a:srgbClr val="ffffff"/>
                </a:solidFill>
              </a:uFill>
              <a:latin typeface="Times New Roman"/>
            </a:rPr>
            <a:t>3</a:t>
          </a:r>
          <a:r>
            <a:rPr b="1" lang="en-US" sz="1100" spc="-1" strike="noStrike">
              <a:solidFill>
                <a:srgbClr val="000000"/>
              </a:solidFill>
              <a:uFill>
                <a:solidFill>
                  <a:srgbClr val="ffffff"/>
                </a:solidFill>
              </a:uFill>
              <a:latin typeface="Times New Roman"/>
            </a:rPr>
            <a:t>月算定分ベースアップ等加算の申請時は、</a:t>
          </a:r>
          <a:endParaRPr b="0" lang="en-US" sz="1200" spc="-1" strike="noStrike">
            <a:solidFill>
              <a:srgbClr val="000000"/>
            </a:solidFill>
            <a:uFill>
              <a:solidFill>
                <a:srgbClr val="ffffff"/>
              </a:solidFill>
            </a:uFill>
            <a:latin typeface="Times New Roman"/>
          </a:endParaRPr>
        </a:p>
        <a:p>
          <a:r>
            <a:rPr b="1" lang="en-US" sz="1100" spc="-1" strike="noStrike">
              <a:solidFill>
                <a:srgbClr val="000000"/>
              </a:solidFill>
              <a:uFill>
                <a:solidFill>
                  <a:srgbClr val="ffffff"/>
                </a:solidFill>
              </a:uFill>
              <a:latin typeface="Times New Roman"/>
            </a:rPr>
            <a:t>県</a:t>
          </a:r>
          <a:r>
            <a:rPr b="1" lang="en-US" sz="1100" spc="-1" strike="noStrike">
              <a:solidFill>
                <a:srgbClr val="000000"/>
              </a:solidFill>
              <a:uFill>
                <a:solidFill>
                  <a:srgbClr val="ffffff"/>
                </a:solidFill>
              </a:uFill>
              <a:latin typeface="Times New Roman"/>
            </a:rPr>
            <a:t>HP</a:t>
          </a:r>
          <a:r>
            <a:rPr b="1" lang="en-US" sz="1100" spc="-1" strike="noStrike">
              <a:solidFill>
                <a:srgbClr val="000000"/>
              </a:solidFill>
              <a:uFill>
                <a:solidFill>
                  <a:srgbClr val="ffffff"/>
                </a:solidFill>
              </a:uFill>
              <a:latin typeface="Times New Roman"/>
            </a:rPr>
            <a:t>に掲載されている記入要領（</a:t>
          </a:r>
          <a:r>
            <a:rPr b="1" lang="en-US" sz="1100" spc="-1" strike="noStrike">
              <a:solidFill>
                <a:srgbClr val="000000"/>
              </a:solidFill>
              <a:uFill>
                <a:solidFill>
                  <a:srgbClr val="ffffff"/>
                </a:solidFill>
              </a:uFill>
              <a:latin typeface="Times New Roman"/>
            </a:rPr>
            <a:t>PDF</a:t>
          </a:r>
          <a:r>
            <a:rPr b="1" lang="en-US" sz="1100" spc="-1" strike="noStrike">
              <a:solidFill>
                <a:srgbClr val="000000"/>
              </a:solidFill>
              <a:uFill>
                <a:solidFill>
                  <a:srgbClr val="ffffff"/>
                </a:solidFill>
              </a:uFill>
              <a:latin typeface="Times New Roman"/>
            </a:rPr>
            <a:t>）を参照のうえ、</a:t>
          </a:r>
          <a:endParaRPr b="0" lang="en-US" sz="1200" spc="-1" strike="noStrike">
            <a:solidFill>
              <a:srgbClr val="000000"/>
            </a:solidFill>
            <a:uFill>
              <a:solidFill>
                <a:srgbClr val="ffffff"/>
              </a:solidFill>
            </a:uFill>
            <a:latin typeface="Times New Roman"/>
          </a:endParaRPr>
        </a:p>
        <a:p>
          <a:r>
            <a:rPr b="1" lang="en-US" sz="1100" spc="-1" strike="noStrike">
              <a:solidFill>
                <a:srgbClr val="000000"/>
              </a:solidFill>
              <a:uFill>
                <a:solidFill>
                  <a:srgbClr val="ffffff"/>
                </a:solidFill>
              </a:uFill>
              <a:latin typeface="Times New Roman"/>
            </a:rPr>
            <a:t>令和３年１⽉分から</a:t>
          </a:r>
          <a:r>
            <a:rPr b="1" lang="en-US" sz="1100" spc="-1" strike="noStrike">
              <a:solidFill>
                <a:srgbClr val="000000"/>
              </a:solidFill>
              <a:uFill>
                <a:solidFill>
                  <a:srgbClr val="ffffff"/>
                </a:solidFill>
              </a:uFill>
              <a:latin typeface="Times New Roman"/>
            </a:rPr>
            <a:t>12</a:t>
          </a:r>
          <a:r>
            <a:rPr b="1" lang="en-US" sz="1100" spc="-1" strike="noStrike">
              <a:solidFill>
                <a:srgbClr val="000000"/>
              </a:solidFill>
              <a:uFill>
                <a:solidFill>
                  <a:srgbClr val="ffffff"/>
                </a:solidFill>
              </a:uFill>
              <a:latin typeface="Times New Roman"/>
            </a:rPr>
            <a:t>月分までの総額を２で割ったもの（６か月分）を記入。</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38</xdr:col>
      <xdr:colOff>47520</xdr:colOff>
      <xdr:row>31</xdr:row>
      <xdr:rowOff>47520</xdr:rowOff>
    </xdr:from>
    <xdr:to>
      <xdr:col>38</xdr:col>
      <xdr:colOff>256680</xdr:colOff>
      <xdr:row>36</xdr:row>
      <xdr:rowOff>28080</xdr:rowOff>
    </xdr:to>
    <xdr:sp>
      <xdr:nvSpPr>
        <xdr:cNvPr id="46" name="CustomShape 1"/>
        <xdr:cNvSpPr/>
      </xdr:nvSpPr>
      <xdr:spPr>
        <a:xfrm>
          <a:off x="6372000" y="6747120"/>
          <a:ext cx="209160" cy="1152360"/>
        </a:xfrm>
        <a:prstGeom prst="rightBrace">
          <a:avLst>
            <a:gd name="adj1" fmla="val 8333"/>
            <a:gd name="adj2" fmla="val 50000"/>
          </a:avLst>
        </a:prstGeom>
        <a:noFill/>
        <a:ln w="19080">
          <a:solidFill>
            <a:schemeClr val="tx1"/>
          </a:solidFill>
          <a:round/>
        </a:ln>
      </xdr:spPr>
      <xdr:style>
        <a:lnRef idx="0"/>
        <a:fillRef idx="0"/>
        <a:effectRef idx="0"/>
        <a:fontRef idx="minor"/>
      </xdr:style>
    </xdr:sp>
    <xdr:clientData/>
  </xdr:twoCellAnchor>
  <xdr:twoCellAnchor editAs="oneCell">
    <xdr:from>
      <xdr:col>38</xdr:col>
      <xdr:colOff>28440</xdr:colOff>
      <xdr:row>101</xdr:row>
      <xdr:rowOff>73440</xdr:rowOff>
    </xdr:from>
    <xdr:to>
      <xdr:col>39</xdr:col>
      <xdr:colOff>21600</xdr:colOff>
      <xdr:row>101</xdr:row>
      <xdr:rowOff>75960</xdr:rowOff>
    </xdr:to>
    <xdr:sp>
      <xdr:nvSpPr>
        <xdr:cNvPr id="47" name="CustomShape 1"/>
        <xdr:cNvSpPr/>
      </xdr:nvSpPr>
      <xdr:spPr>
        <a:xfrm flipH="1">
          <a:off x="6352920" y="22889520"/>
          <a:ext cx="640800" cy="2520"/>
        </a:xfrm>
        <a:custGeom>
          <a:avLst/>
          <a:gdLst/>
          <a:ahLst/>
          <a:rect l="l" t="t" r="r" b="b"/>
          <a:pathLst>
            <a:path w="21600" h="21600">
              <a:moveTo>
                <a:pt x="0" y="0"/>
              </a:moveTo>
              <a:lnTo>
                <a:pt x="21600" y="21600"/>
              </a:lnTo>
            </a:path>
          </a:pathLst>
        </a:custGeom>
        <a:solidFill>
          <a:srgbClr val="ffffff"/>
        </a:solidFill>
        <a:ln w="28440">
          <a:solidFill>
            <a:srgbClr val="ff0000"/>
          </a:solidFill>
          <a:round/>
          <a:tailEnd len="med" type="triangle" w="me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tabColor rgb="FFFFFF00"/>
    <pageSetUpPr fitToPage="false"/>
  </sheetPr>
  <dimension ref="A1:F71"/>
  <sheetViews>
    <sheetView showFormulas="false" showGridLines="false" showRowColHeaders="true" showZeros="true" rightToLeft="false" tabSelected="true" showOutlineSymbols="true" defaultGridColor="true" view="normal" topLeftCell="A1" colorId="64" zoomScale="90" zoomScaleNormal="90" zoomScalePageLayoutView="80" workbookViewId="0">
      <selection pane="topLeft" activeCell="A1" activeCellId="0" sqref="A1"/>
    </sheetView>
  </sheetViews>
  <sheetFormatPr defaultRowHeight="13.2"/>
  <cols>
    <col collapsed="false" hidden="false" max="1" min="1" style="1" width="27.6855670103093"/>
    <col collapsed="false" hidden="false" max="2" min="2" style="2" width="12.6855670103093"/>
    <col collapsed="false" hidden="false" max="3" min="3" style="3" width="19.7731958762887"/>
    <col collapsed="false" hidden="false" max="4" min="4" style="3" width="66.2835051546392"/>
    <col collapsed="false" hidden="false" max="5" min="5" style="0" width="66.2835051546392"/>
    <col collapsed="false" hidden="false" max="1025" min="6" style="0" width="8.59278350515464"/>
  </cols>
  <sheetData>
    <row r="1" customFormat="false" ht="30" hidden="false" customHeight="true" outlineLevel="0" collapsed="false">
      <c r="A1" s="4" t="s">
        <v>0</v>
      </c>
      <c r="B1" s="4"/>
      <c r="C1" s="4"/>
      <c r="D1" s="4"/>
      <c r="E1" s="4"/>
    </row>
    <row r="2" customFormat="false" ht="16.8" hidden="false" customHeight="true" outlineLevel="0" collapsed="false">
      <c r="A2" s="5" t="s">
        <v>1</v>
      </c>
      <c r="B2" s="5"/>
      <c r="C2" s="5"/>
      <c r="D2" s="5"/>
      <c r="E2" s="5"/>
    </row>
    <row r="3" s="7" customFormat="true" ht="8.1" hidden="false" customHeight="true" outlineLevel="0" collapsed="false">
      <c r="A3" s="6"/>
      <c r="B3" s="6"/>
      <c r="C3" s="6"/>
      <c r="D3" s="6"/>
    </row>
    <row r="4" s="11" customFormat="true" ht="26.4" hidden="false" customHeight="false" outlineLevel="0" collapsed="false">
      <c r="A4" s="8" t="s">
        <v>2</v>
      </c>
      <c r="B4" s="8" t="s">
        <v>3</v>
      </c>
      <c r="C4" s="9" t="s">
        <v>4</v>
      </c>
      <c r="D4" s="10" t="s">
        <v>5</v>
      </c>
      <c r="E4" s="8" t="s">
        <v>6</v>
      </c>
    </row>
    <row r="5" customFormat="false" ht="18" hidden="false" customHeight="true" outlineLevel="0" collapsed="false">
      <c r="A5" s="12" t="s">
        <v>7</v>
      </c>
      <c r="B5" s="13" t="n">
        <v>1</v>
      </c>
      <c r="C5" s="13" t="s">
        <v>8</v>
      </c>
      <c r="D5" s="14" t="s">
        <v>9</v>
      </c>
      <c r="E5" s="15" t="s">
        <v>10</v>
      </c>
    </row>
    <row r="6" customFormat="false" ht="75" hidden="false" customHeight="true" outlineLevel="0" collapsed="false">
      <c r="A6" s="16" t="s">
        <v>11</v>
      </c>
      <c r="B6" s="15" t="n">
        <v>1</v>
      </c>
      <c r="C6" s="17" t="s">
        <v>12</v>
      </c>
      <c r="D6" s="18" t="s">
        <v>13</v>
      </c>
      <c r="E6" s="15" t="s">
        <v>10</v>
      </c>
    </row>
    <row r="7" customFormat="false" ht="105" hidden="false" customHeight="true" outlineLevel="0" collapsed="false">
      <c r="A7" s="16" t="s">
        <v>14</v>
      </c>
      <c r="B7" s="15" t="n">
        <v>1</v>
      </c>
      <c r="C7" s="17" t="s">
        <v>15</v>
      </c>
      <c r="D7" s="18" t="s">
        <v>16</v>
      </c>
      <c r="E7" s="19" t="s">
        <v>17</v>
      </c>
    </row>
    <row r="8" customFormat="false" ht="60" hidden="false" customHeight="true" outlineLevel="0" collapsed="false">
      <c r="A8" s="16" t="s">
        <v>18</v>
      </c>
      <c r="B8" s="15" t="s">
        <v>19</v>
      </c>
      <c r="C8" s="17" t="s">
        <v>20</v>
      </c>
      <c r="D8" s="18" t="s">
        <v>21</v>
      </c>
      <c r="E8" s="19" t="s">
        <v>17</v>
      </c>
    </row>
    <row r="9" customFormat="false" ht="60" hidden="false" customHeight="true" outlineLevel="0" collapsed="false">
      <c r="A9" s="16" t="s">
        <v>22</v>
      </c>
      <c r="B9" s="15" t="s">
        <v>19</v>
      </c>
      <c r="C9" s="17" t="s">
        <v>20</v>
      </c>
      <c r="D9" s="18" t="s">
        <v>23</v>
      </c>
      <c r="E9" s="19" t="s">
        <v>17</v>
      </c>
    </row>
    <row r="10" customFormat="false" ht="72" hidden="false" customHeight="true" outlineLevel="0" collapsed="false">
      <c r="A10" s="16" t="s">
        <v>24</v>
      </c>
      <c r="B10" s="15" t="s">
        <v>19</v>
      </c>
      <c r="C10" s="17" t="s">
        <v>20</v>
      </c>
      <c r="D10" s="18" t="s">
        <v>25</v>
      </c>
      <c r="E10" s="19" t="s">
        <v>17</v>
      </c>
    </row>
    <row r="11" customFormat="false" ht="19.2" hidden="false" customHeight="true" outlineLevel="0" collapsed="false">
      <c r="C11" s="2"/>
      <c r="D11" s="1"/>
      <c r="E11" s="20"/>
    </row>
    <row r="12" customFormat="false" ht="19.2" hidden="false" customHeight="true" outlineLevel="0" collapsed="false">
      <c r="C12" s="2"/>
      <c r="D12" s="1"/>
      <c r="E12" s="20"/>
    </row>
    <row r="13" customFormat="false" ht="19.2" hidden="false" customHeight="true" outlineLevel="0" collapsed="false">
      <c r="C13" s="2"/>
      <c r="D13" s="1"/>
      <c r="E13" s="20"/>
    </row>
    <row r="14" customFormat="false" ht="19.2" hidden="false" customHeight="true" outlineLevel="0" collapsed="false">
      <c r="C14" s="2"/>
      <c r="D14" s="1"/>
      <c r="E14" s="20"/>
    </row>
    <row r="15" customFormat="false" ht="19.2" hidden="false" customHeight="true" outlineLevel="0" collapsed="false">
      <c r="C15" s="2"/>
      <c r="D15" s="1"/>
      <c r="E15" s="20"/>
    </row>
    <row r="16" customFormat="false" ht="19.2" hidden="false" customHeight="true" outlineLevel="0" collapsed="false">
      <c r="C16" s="2"/>
      <c r="D16" s="1"/>
      <c r="E16" s="20"/>
    </row>
    <row r="17" customFormat="false" ht="19.2" hidden="false" customHeight="true" outlineLevel="0" collapsed="false">
      <c r="C17" s="2"/>
      <c r="D17" s="1"/>
      <c r="E17" s="20"/>
    </row>
    <row r="18" customFormat="false" ht="11.4" hidden="false" customHeight="true" outlineLevel="0" collapsed="false">
      <c r="A18" s="21" t="s">
        <v>26</v>
      </c>
      <c r="B18" s="21"/>
      <c r="C18" s="21"/>
      <c r="D18" s="21"/>
    </row>
    <row r="19" customFormat="false" ht="5.25" hidden="false" customHeight="true" outlineLevel="0" collapsed="false">
      <c r="A19" s="22"/>
      <c r="B19" s="22"/>
      <c r="C19" s="22"/>
      <c r="D19" s="22"/>
    </row>
    <row r="20" customFormat="false" ht="16.2" hidden="false" customHeight="false" outlineLevel="0" collapsed="false">
      <c r="A20" s="23" t="s">
        <v>27</v>
      </c>
      <c r="B20" s="24"/>
    </row>
    <row r="21" s="27" customFormat="true" ht="16.2" hidden="false" customHeight="false" outlineLevel="0" collapsed="false">
      <c r="A21" s="25" t="s">
        <v>28</v>
      </c>
      <c r="B21" s="26"/>
      <c r="C21" s="23"/>
      <c r="D21" s="23"/>
    </row>
    <row r="22" s="27" customFormat="true" ht="16.2" hidden="false" customHeight="false" outlineLevel="0" collapsed="false">
      <c r="A22" s="25" t="s">
        <v>29</v>
      </c>
      <c r="B22" s="26"/>
      <c r="C22" s="23"/>
      <c r="D22" s="23"/>
    </row>
    <row r="23" s="27" customFormat="true" ht="16.2" hidden="false" customHeight="false" outlineLevel="0" collapsed="false">
      <c r="A23" s="25" t="s">
        <v>30</v>
      </c>
      <c r="B23" s="26"/>
      <c r="C23" s="23"/>
      <c r="D23" s="23"/>
    </row>
    <row r="24" customFormat="false" ht="9.75" hidden="false" customHeight="true" outlineLevel="0" collapsed="false">
      <c r="A24" s="3"/>
      <c r="B24" s="24"/>
      <c r="D24" s="24"/>
    </row>
    <row r="25" s="29" customFormat="true" ht="16.2" hidden="false" customHeight="false" outlineLevel="0" collapsed="false">
      <c r="A25" s="28" t="s">
        <v>31</v>
      </c>
      <c r="B25" s="28"/>
      <c r="C25" s="28"/>
      <c r="D25" s="28"/>
      <c r="F25" s="30"/>
    </row>
    <row r="26" customFormat="false" ht="16.2" hidden="false" customHeight="true" outlineLevel="0" collapsed="false">
      <c r="A26" s="31" t="s">
        <v>32</v>
      </c>
      <c r="B26" s="31"/>
      <c r="C26" s="31"/>
      <c r="D26" s="31"/>
      <c r="E26" s="31"/>
      <c r="F26" s="31"/>
    </row>
    <row r="27" customFormat="false" ht="35.25" hidden="false" customHeight="true" outlineLevel="0" collapsed="false">
      <c r="A27" s="31" t="s">
        <v>33</v>
      </c>
      <c r="B27" s="31"/>
      <c r="C27" s="31"/>
      <c r="D27" s="31"/>
      <c r="E27" s="31"/>
      <c r="F27" s="31"/>
    </row>
    <row r="28" s="27" customFormat="true" ht="9" hidden="false" customHeight="true" outlineLevel="0" collapsed="false">
      <c r="A28" s="32"/>
      <c r="B28" s="32"/>
      <c r="C28" s="32"/>
      <c r="D28" s="32"/>
      <c r="F28" s="33"/>
    </row>
    <row r="29" customFormat="false" ht="17.25" hidden="false" customHeight="true" outlineLevel="0" collapsed="false">
      <c r="A29" s="25" t="s">
        <v>34</v>
      </c>
      <c r="B29" s="24"/>
    </row>
    <row r="30" s="34" customFormat="true" ht="17.25" hidden="false" customHeight="true" outlineLevel="0" collapsed="false">
      <c r="A30" s="31" t="s">
        <v>35</v>
      </c>
      <c r="B30" s="31"/>
      <c r="C30" s="31"/>
      <c r="D30" s="31"/>
      <c r="E30" s="31"/>
    </row>
    <row r="55" customFormat="false" ht="34.95" hidden="false" customHeight="true" outlineLevel="0" collapsed="false"/>
    <row r="56" customFormat="false" ht="34.95" hidden="false" customHeight="true" outlineLevel="0" collapsed="false"/>
    <row r="60" customFormat="false" ht="34.95" hidden="false" customHeight="true" outlineLevel="0" collapsed="false"/>
    <row r="61" customFormat="false" ht="34.95" hidden="false" customHeight="true" outlineLevel="0" collapsed="false"/>
    <row r="63" customFormat="false" ht="34.95" hidden="false" customHeight="true" outlineLevel="0" collapsed="false"/>
    <row r="64" customFormat="false" ht="34.95" hidden="false" customHeight="true" outlineLevel="0" collapsed="false"/>
    <row r="66" customFormat="false" ht="55.2" hidden="false" customHeight="true" outlineLevel="0" collapsed="false"/>
    <row r="67" customFormat="false" ht="55.2" hidden="false" customHeight="true" outlineLevel="0" collapsed="false"/>
    <row r="71" customFormat="false" ht="28.95" hidden="false" customHeight="true" outlineLevel="0" collapsed="false"/>
    <row r="72" customFormat="false" ht="28.95" hidden="false" customHeight="true" outlineLevel="0" collapsed="false"/>
  </sheetData>
  <mergeCells count="8">
    <mergeCell ref="A1:E1"/>
    <mergeCell ref="A2:E2"/>
    <mergeCell ref="A3:D3"/>
    <mergeCell ref="A18:D18"/>
    <mergeCell ref="A25:D25"/>
    <mergeCell ref="A26:F26"/>
    <mergeCell ref="A27:F27"/>
    <mergeCell ref="A30:E30"/>
  </mergeCells>
  <printOptions headings="false" gridLines="false" gridLinesSet="true" horizontalCentered="true" verticalCentered="true"/>
  <pageMargins left="0.708333333333333" right="0.708333333333333" top="0.354166666666667"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AC134"/>
  <sheetViews>
    <sheetView showFormulas="false" showGridLines="false" showRowColHeaders="true" showZeros="true" rightToLeft="false" tabSelected="false" showOutlineSymbols="true" defaultGridColor="true" view="normal" topLeftCell="A1" colorId="64" zoomScale="100" zoomScaleNormal="100" zoomScalePageLayoutView="90" workbookViewId="0">
      <selection pane="topLeft" activeCell="A1" activeCellId="0" sqref="A1"/>
    </sheetView>
  </sheetViews>
  <sheetFormatPr defaultRowHeight="20.1"/>
  <cols>
    <col collapsed="false" hidden="false" max="1" min="1" style="0" width="4.63917525773196"/>
    <col collapsed="false" hidden="false" max="2" min="2" style="0" width="10.9123711340206"/>
    <col collapsed="false" hidden="false" max="22" min="3" style="0" width="2.59278350515464"/>
    <col collapsed="false" hidden="false" max="23" min="23" style="0" width="12.6855670103093"/>
    <col collapsed="false" hidden="false" max="24" min="24" style="0" width="24.9587628865979"/>
    <col collapsed="false" hidden="false" max="25" min="25" style="0" width="22.3659793814433"/>
    <col collapsed="false" hidden="false" max="26" min="26" style="0" width="19.9123711340206"/>
    <col collapsed="false" hidden="false" max="27" min="27" style="0" width="14.5927835051546"/>
    <col collapsed="false" hidden="false" max="28" min="28" style="0" width="20.7319587628866"/>
    <col collapsed="false" hidden="true" max="29" min="29" style="0" width="0"/>
    <col collapsed="false" hidden="false" max="1025" min="30" style="0" width="8.59278350515464"/>
  </cols>
  <sheetData>
    <row r="1" customFormat="false" ht="20.1" hidden="false" customHeight="true" outlineLevel="0" collapsed="false">
      <c r="A1" s="35" t="s">
        <v>36</v>
      </c>
      <c r="AC1" s="0" t="s">
        <v>37</v>
      </c>
    </row>
    <row r="2" customFormat="false" ht="20.1" hidden="false" customHeight="true" outlineLevel="0" collapsed="false">
      <c r="A2" s="36" t="s">
        <v>38</v>
      </c>
    </row>
    <row r="4" customFormat="false" ht="20.1" hidden="false" customHeight="true" outlineLevel="0" collapsed="false">
      <c r="A4" s="37" t="s">
        <v>39</v>
      </c>
      <c r="B4" s="34"/>
      <c r="C4" s="34"/>
      <c r="D4" s="34"/>
      <c r="E4" s="34"/>
      <c r="F4" s="34"/>
      <c r="G4" s="34"/>
      <c r="H4" s="34"/>
      <c r="I4" s="34"/>
      <c r="J4" s="34"/>
      <c r="K4" s="34"/>
      <c r="L4" s="34"/>
      <c r="M4" s="34"/>
      <c r="N4" s="34"/>
      <c r="O4" s="34"/>
      <c r="P4" s="34"/>
      <c r="Q4" s="34"/>
      <c r="R4" s="34"/>
      <c r="S4" s="34"/>
      <c r="T4" s="34"/>
      <c r="U4" s="34"/>
      <c r="V4" s="34"/>
      <c r="W4" s="34"/>
      <c r="X4" s="34"/>
      <c r="Y4" s="34"/>
      <c r="Z4" s="34"/>
      <c r="AA4" s="34"/>
    </row>
    <row r="5" customFormat="false" ht="20.1" hidden="false" customHeight="true" outlineLevel="0" collapsed="false">
      <c r="A5" s="37" t="s">
        <v>40</v>
      </c>
      <c r="B5" s="34"/>
      <c r="C5" s="34"/>
      <c r="D5" s="34"/>
      <c r="E5" s="34"/>
      <c r="F5" s="34"/>
      <c r="G5" s="34"/>
      <c r="H5" s="34"/>
      <c r="I5" s="34"/>
      <c r="J5" s="34"/>
      <c r="K5" s="34"/>
      <c r="L5" s="34"/>
      <c r="M5" s="34"/>
      <c r="N5" s="34"/>
      <c r="O5" s="34"/>
      <c r="P5" s="34"/>
      <c r="Q5" s="34"/>
      <c r="R5" s="34"/>
      <c r="S5" s="34"/>
      <c r="T5" s="34"/>
      <c r="U5" s="34"/>
      <c r="V5" s="34"/>
      <c r="W5" s="34"/>
      <c r="X5" s="34"/>
      <c r="Y5" s="34"/>
      <c r="Z5" s="34"/>
      <c r="AA5" s="34"/>
    </row>
    <row r="6" customFormat="false" ht="20.1" hidden="false" customHeight="true" outlineLevel="0" collapsed="false">
      <c r="A6" s="37" t="s">
        <v>41</v>
      </c>
      <c r="B6" s="34"/>
      <c r="C6" s="34"/>
      <c r="D6" s="34"/>
      <c r="E6" s="34"/>
      <c r="F6" s="34"/>
      <c r="G6" s="34"/>
      <c r="H6" s="34"/>
      <c r="I6" s="34"/>
      <c r="J6" s="34"/>
      <c r="K6" s="34"/>
      <c r="L6" s="34"/>
      <c r="M6" s="34"/>
      <c r="N6" s="34"/>
      <c r="O6" s="34"/>
      <c r="P6" s="34"/>
      <c r="Q6" s="34"/>
      <c r="R6" s="34"/>
      <c r="S6" s="34"/>
      <c r="T6" s="34"/>
      <c r="U6" s="34"/>
      <c r="V6" s="34"/>
      <c r="W6" s="34"/>
      <c r="X6" s="34"/>
      <c r="Y6" s="34"/>
      <c r="Z6" s="34"/>
      <c r="AA6" s="34"/>
    </row>
    <row r="7" customFormat="false" ht="20.1" hidden="false" customHeight="true" outlineLevel="0" collapsed="false">
      <c r="A7" s="37" t="s">
        <v>42</v>
      </c>
      <c r="B7" s="34"/>
      <c r="C7" s="34"/>
      <c r="D7" s="34"/>
      <c r="E7" s="34"/>
      <c r="F7" s="34"/>
      <c r="G7" s="34"/>
      <c r="H7" s="34"/>
      <c r="I7" s="34"/>
      <c r="J7" s="34"/>
      <c r="K7" s="34"/>
      <c r="L7" s="34"/>
      <c r="M7" s="34"/>
      <c r="N7" s="34"/>
      <c r="O7" s="34"/>
      <c r="P7" s="34"/>
      <c r="Q7" s="34"/>
      <c r="R7" s="34"/>
      <c r="S7" s="34"/>
      <c r="T7" s="34"/>
      <c r="U7" s="34"/>
      <c r="V7" s="34"/>
      <c r="W7" s="34"/>
      <c r="X7" s="34"/>
      <c r="Y7" s="34"/>
      <c r="Z7" s="34"/>
      <c r="AA7" s="34"/>
    </row>
    <row r="8" customFormat="false" ht="20.1" hidden="false" customHeight="true" outlineLevel="0" collapsed="false">
      <c r="A8" s="34"/>
      <c r="B8" s="34"/>
      <c r="C8" s="34"/>
      <c r="D8" s="34"/>
      <c r="E8" s="34"/>
      <c r="F8" s="34"/>
      <c r="G8" s="34"/>
      <c r="H8" s="34"/>
      <c r="I8" s="34"/>
      <c r="J8" s="34"/>
      <c r="K8" s="34"/>
      <c r="L8" s="34"/>
      <c r="M8" s="34"/>
      <c r="N8" s="34"/>
      <c r="O8" s="34"/>
      <c r="P8" s="34"/>
      <c r="Q8" s="34"/>
      <c r="R8" s="34"/>
      <c r="S8" s="34"/>
      <c r="T8" s="34"/>
      <c r="U8" s="34"/>
      <c r="V8" s="34"/>
      <c r="W8" s="34"/>
      <c r="X8" s="34"/>
      <c r="Y8" s="34"/>
      <c r="Z8" s="34"/>
      <c r="AA8" s="34"/>
    </row>
    <row r="9" customFormat="false" ht="20.1" hidden="false" customHeight="true" outlineLevel="0" collapsed="false">
      <c r="A9" s="38" t="s">
        <v>43</v>
      </c>
      <c r="B9" s="34"/>
      <c r="C9" s="34"/>
      <c r="D9" s="34"/>
      <c r="E9" s="34"/>
      <c r="F9" s="34"/>
      <c r="G9" s="34"/>
      <c r="H9" s="34"/>
      <c r="I9" s="34"/>
      <c r="J9" s="34"/>
      <c r="K9" s="34"/>
      <c r="L9" s="34"/>
      <c r="M9" s="34"/>
      <c r="N9" s="34"/>
      <c r="O9" s="34"/>
      <c r="P9" s="34"/>
      <c r="Q9" s="34"/>
      <c r="R9" s="34"/>
      <c r="S9" s="34"/>
      <c r="T9" s="34"/>
      <c r="U9" s="34"/>
      <c r="V9" s="34"/>
      <c r="W9" s="34"/>
      <c r="X9" s="34"/>
      <c r="Y9" s="34"/>
      <c r="Z9" s="34"/>
      <c r="AA9" s="34"/>
    </row>
    <row r="10" customFormat="false" ht="20.1" hidden="false" customHeight="true" outlineLevel="0" collapsed="false">
      <c r="A10" s="34"/>
      <c r="B10" s="37" t="s">
        <v>44</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row>
    <row r="11" customFormat="false" ht="20.1" hidden="false" customHeight="true" outlineLevel="0" collapsed="false">
      <c r="A11" s="34"/>
      <c r="B11" s="39" t="s">
        <v>45</v>
      </c>
      <c r="C11" s="40" t="s">
        <v>46</v>
      </c>
      <c r="D11" s="40"/>
      <c r="E11" s="40"/>
      <c r="F11" s="40"/>
      <c r="G11" s="40"/>
      <c r="H11" s="40"/>
      <c r="I11" s="40"/>
      <c r="J11" s="40"/>
      <c r="K11" s="40"/>
      <c r="L11" s="40"/>
      <c r="M11" s="34"/>
      <c r="N11" s="34"/>
      <c r="O11" s="34"/>
      <c r="P11" s="34"/>
      <c r="Q11" s="34"/>
      <c r="R11" s="34"/>
      <c r="S11" s="34"/>
      <c r="T11" s="34"/>
      <c r="U11" s="34"/>
      <c r="V11" s="34"/>
      <c r="W11" s="34"/>
      <c r="X11" s="34"/>
      <c r="Y11" s="34"/>
      <c r="Z11" s="34"/>
      <c r="AA11" s="34"/>
    </row>
    <row r="12" customFormat="false" ht="13.5" hidden="false" customHeight="true" outlineLevel="0" collapsed="false">
      <c r="A12" s="34"/>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row>
    <row r="13" customFormat="false" ht="20.1" hidden="false" customHeight="true" outlineLevel="0" collapsed="false">
      <c r="A13" s="38" t="s">
        <v>47</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customFormat="false" ht="20.1" hidden="false" customHeight="true" outlineLevel="0" collapsed="false">
      <c r="A14" s="34"/>
      <c r="B14" s="37" t="s">
        <v>48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row>
    <row r="15" customFormat="false" ht="20.1" hidden="false" customHeight="true" outlineLevel="0" collapsed="false">
      <c r="A15" s="34"/>
      <c r="B15" s="43" t="s">
        <v>49</v>
      </c>
      <c r="C15" s="44" t="s">
        <v>50</v>
      </c>
      <c r="D15" s="44"/>
      <c r="E15" s="44"/>
      <c r="F15" s="44"/>
      <c r="G15" s="44"/>
      <c r="H15" s="44"/>
      <c r="I15" s="44"/>
      <c r="J15" s="44"/>
      <c r="K15" s="44"/>
      <c r="L15" s="44"/>
      <c r="M15" s="45"/>
      <c r="N15" s="45"/>
      <c r="O15" s="45"/>
      <c r="P15" s="45"/>
      <c r="Q15" s="45"/>
      <c r="R15" s="45"/>
      <c r="S15" s="45"/>
      <c r="T15" s="45"/>
      <c r="U15" s="45"/>
      <c r="V15" s="45"/>
      <c r="W15" s="45"/>
      <c r="X15" s="45"/>
      <c r="Y15" s="34"/>
      <c r="Z15" s="34"/>
      <c r="AA15" s="34"/>
    </row>
    <row r="16" customFormat="false" ht="20.1" hidden="false" customHeight="true" outlineLevel="0" collapsed="false">
      <c r="A16" s="34"/>
      <c r="B16" s="46"/>
      <c r="C16" s="44" t="s">
        <v>51</v>
      </c>
      <c r="D16" s="44"/>
      <c r="E16" s="44"/>
      <c r="F16" s="44"/>
      <c r="G16" s="44"/>
      <c r="H16" s="44"/>
      <c r="I16" s="44"/>
      <c r="J16" s="44"/>
      <c r="K16" s="44"/>
      <c r="L16" s="44"/>
      <c r="M16" s="47"/>
      <c r="N16" s="47"/>
      <c r="O16" s="47"/>
      <c r="P16" s="47"/>
      <c r="Q16" s="47"/>
      <c r="R16" s="47"/>
      <c r="S16" s="47"/>
      <c r="T16" s="47"/>
      <c r="U16" s="47"/>
      <c r="V16" s="47"/>
      <c r="W16" s="47"/>
      <c r="X16" s="47"/>
      <c r="Y16" s="34"/>
      <c r="Z16" s="34"/>
      <c r="AA16" s="34"/>
      <c r="AC16" s="0" t="s">
        <v>52</v>
      </c>
    </row>
    <row r="17" customFormat="false" ht="20.1" hidden="false" customHeight="true" outlineLevel="0" collapsed="false">
      <c r="A17" s="34"/>
      <c r="B17" s="43" t="s">
        <v>53</v>
      </c>
      <c r="C17" s="44" t="s">
        <v>54</v>
      </c>
      <c r="D17" s="44"/>
      <c r="E17" s="44"/>
      <c r="F17" s="44"/>
      <c r="G17" s="44"/>
      <c r="H17" s="44"/>
      <c r="I17" s="44"/>
      <c r="J17" s="44"/>
      <c r="K17" s="44"/>
      <c r="L17" s="44"/>
      <c r="M17" s="48"/>
      <c r="N17" s="49"/>
      <c r="O17" s="49"/>
      <c r="P17" s="50" t="s">
        <v>55</v>
      </c>
      <c r="Q17" s="49"/>
      <c r="R17" s="49"/>
      <c r="S17" s="49"/>
      <c r="T17" s="51"/>
      <c r="U17" s="52"/>
      <c r="V17" s="53"/>
      <c r="W17" s="53"/>
      <c r="X17" s="53"/>
      <c r="Y17" s="34"/>
      <c r="Z17" s="34"/>
      <c r="AA17" s="34"/>
      <c r="AC17" s="0" t="str">
        <f aca="false">CONCATENATE(M17,N17,O17,P17,Q17,R17,S17,T17)</f>
        <v>－</v>
      </c>
    </row>
    <row r="18" customFormat="false" ht="20.1" hidden="false" customHeight="true" outlineLevel="0" collapsed="false">
      <c r="A18" s="34"/>
      <c r="B18" s="54"/>
      <c r="C18" s="44" t="s">
        <v>56</v>
      </c>
      <c r="D18" s="44"/>
      <c r="E18" s="44"/>
      <c r="F18" s="44"/>
      <c r="G18" s="44"/>
      <c r="H18" s="44"/>
      <c r="I18" s="44"/>
      <c r="J18" s="44"/>
      <c r="K18" s="44"/>
      <c r="L18" s="44"/>
      <c r="M18" s="47"/>
      <c r="N18" s="47"/>
      <c r="O18" s="47"/>
      <c r="P18" s="47"/>
      <c r="Q18" s="47"/>
      <c r="R18" s="47"/>
      <c r="S18" s="47"/>
      <c r="T18" s="47"/>
      <c r="U18" s="47"/>
      <c r="V18" s="47"/>
      <c r="W18" s="47"/>
      <c r="X18" s="47"/>
      <c r="Y18" s="34"/>
      <c r="Z18" s="34"/>
      <c r="AA18" s="34"/>
    </row>
    <row r="19" customFormat="false" ht="20.1" hidden="false" customHeight="true" outlineLevel="0" collapsed="false">
      <c r="A19" s="34"/>
      <c r="B19" s="46"/>
      <c r="C19" s="44" t="s">
        <v>57</v>
      </c>
      <c r="D19" s="44"/>
      <c r="E19" s="44"/>
      <c r="F19" s="44"/>
      <c r="G19" s="44"/>
      <c r="H19" s="44"/>
      <c r="I19" s="44"/>
      <c r="J19" s="44"/>
      <c r="K19" s="44"/>
      <c r="L19" s="44"/>
      <c r="M19" s="47"/>
      <c r="N19" s="47"/>
      <c r="O19" s="47"/>
      <c r="P19" s="47"/>
      <c r="Q19" s="47"/>
      <c r="R19" s="47"/>
      <c r="S19" s="47"/>
      <c r="T19" s="47"/>
      <c r="U19" s="47"/>
      <c r="V19" s="47"/>
      <c r="W19" s="47"/>
      <c r="X19" s="47"/>
      <c r="Y19" s="34"/>
      <c r="Z19" s="34"/>
      <c r="AA19" s="34"/>
    </row>
    <row r="20" customFormat="false" ht="20.1" hidden="false" customHeight="true" outlineLevel="0" collapsed="false">
      <c r="A20" s="34"/>
      <c r="B20" s="43" t="s">
        <v>58</v>
      </c>
      <c r="C20" s="44" t="s">
        <v>59</v>
      </c>
      <c r="D20" s="44"/>
      <c r="E20" s="44"/>
      <c r="F20" s="44"/>
      <c r="G20" s="44"/>
      <c r="H20" s="44"/>
      <c r="I20" s="44"/>
      <c r="J20" s="44"/>
      <c r="K20" s="44"/>
      <c r="L20" s="44"/>
      <c r="M20" s="55"/>
      <c r="N20" s="55"/>
      <c r="O20" s="55"/>
      <c r="P20" s="55"/>
      <c r="Q20" s="55"/>
      <c r="R20" s="55"/>
      <c r="S20" s="55"/>
      <c r="T20" s="55"/>
      <c r="U20" s="55"/>
      <c r="V20" s="55"/>
      <c r="W20" s="55"/>
      <c r="X20" s="55"/>
      <c r="Y20" s="34"/>
      <c r="Z20" s="34"/>
      <c r="AA20" s="34"/>
    </row>
    <row r="21" customFormat="false" ht="20.1" hidden="false" customHeight="true" outlineLevel="0" collapsed="false">
      <c r="A21" s="34"/>
      <c r="B21" s="46"/>
      <c r="C21" s="44" t="s">
        <v>60</v>
      </c>
      <c r="D21" s="44"/>
      <c r="E21" s="44"/>
      <c r="F21" s="44"/>
      <c r="G21" s="44"/>
      <c r="H21" s="44"/>
      <c r="I21" s="44"/>
      <c r="J21" s="44"/>
      <c r="K21" s="44"/>
      <c r="L21" s="44"/>
      <c r="M21" s="56"/>
      <c r="N21" s="56"/>
      <c r="O21" s="56"/>
      <c r="P21" s="56"/>
      <c r="Q21" s="56"/>
      <c r="R21" s="56"/>
      <c r="S21" s="56"/>
      <c r="T21" s="56"/>
      <c r="U21" s="56"/>
      <c r="V21" s="56"/>
      <c r="W21" s="56"/>
      <c r="X21" s="56"/>
      <c r="Y21" s="34"/>
      <c r="Z21" s="34"/>
      <c r="AA21" s="34"/>
    </row>
    <row r="22" customFormat="false" ht="20.1" hidden="false" customHeight="true" outlineLevel="0" collapsed="false">
      <c r="A22" s="34"/>
      <c r="B22" s="57" t="s">
        <v>61</v>
      </c>
      <c r="C22" s="44" t="s">
        <v>50</v>
      </c>
      <c r="D22" s="44"/>
      <c r="E22" s="44"/>
      <c r="F22" s="44"/>
      <c r="G22" s="44"/>
      <c r="H22" s="44"/>
      <c r="I22" s="44"/>
      <c r="J22" s="44"/>
      <c r="K22" s="44"/>
      <c r="L22" s="44"/>
      <c r="M22" s="55"/>
      <c r="N22" s="55"/>
      <c r="O22" s="55"/>
      <c r="P22" s="55"/>
      <c r="Q22" s="55"/>
      <c r="R22" s="55"/>
      <c r="S22" s="55"/>
      <c r="T22" s="55"/>
      <c r="U22" s="55"/>
      <c r="V22" s="55"/>
      <c r="W22" s="55"/>
      <c r="X22" s="55"/>
      <c r="Y22" s="34"/>
      <c r="Z22" s="34"/>
      <c r="AA22" s="34"/>
    </row>
    <row r="23" customFormat="false" ht="20.1" hidden="false" customHeight="true" outlineLevel="0" collapsed="false">
      <c r="A23" s="34"/>
      <c r="B23" s="57"/>
      <c r="C23" s="58" t="s">
        <v>60</v>
      </c>
      <c r="D23" s="58"/>
      <c r="E23" s="58"/>
      <c r="F23" s="58"/>
      <c r="G23" s="58"/>
      <c r="H23" s="58"/>
      <c r="I23" s="58"/>
      <c r="J23" s="58"/>
      <c r="K23" s="58"/>
      <c r="L23" s="58"/>
      <c r="M23" s="55"/>
      <c r="N23" s="55"/>
      <c r="O23" s="55"/>
      <c r="P23" s="55"/>
      <c r="Q23" s="55"/>
      <c r="R23" s="55"/>
      <c r="S23" s="55"/>
      <c r="T23" s="55"/>
      <c r="U23" s="55"/>
      <c r="V23" s="55"/>
      <c r="W23" s="55"/>
      <c r="X23" s="55"/>
      <c r="Y23" s="34"/>
      <c r="Z23" s="34"/>
      <c r="AA23" s="34"/>
    </row>
    <row r="24" customFormat="false" ht="20.1" hidden="false" customHeight="true" outlineLevel="0" collapsed="false">
      <c r="A24" s="34"/>
      <c r="B24" s="43" t="s">
        <v>62</v>
      </c>
      <c r="C24" s="44" t="s">
        <v>63</v>
      </c>
      <c r="D24" s="44"/>
      <c r="E24" s="44"/>
      <c r="F24" s="44"/>
      <c r="G24" s="44"/>
      <c r="H24" s="44"/>
      <c r="I24" s="44"/>
      <c r="J24" s="44"/>
      <c r="K24" s="44"/>
      <c r="L24" s="44"/>
      <c r="M24" s="59"/>
      <c r="N24" s="59"/>
      <c r="O24" s="59"/>
      <c r="P24" s="59"/>
      <c r="Q24" s="59"/>
      <c r="R24" s="59"/>
      <c r="S24" s="59"/>
      <c r="T24" s="59"/>
      <c r="U24" s="59"/>
      <c r="V24" s="59"/>
      <c r="W24" s="59"/>
      <c r="X24" s="59"/>
      <c r="Y24" s="34"/>
      <c r="Z24" s="34"/>
      <c r="AA24" s="34"/>
    </row>
    <row r="25" customFormat="false" ht="20.1" hidden="false" customHeight="true" outlineLevel="0" collapsed="false">
      <c r="A25" s="34"/>
      <c r="B25" s="54"/>
      <c r="C25" s="44" t="s">
        <v>64</v>
      </c>
      <c r="D25" s="44"/>
      <c r="E25" s="44"/>
      <c r="F25" s="44"/>
      <c r="G25" s="44"/>
      <c r="H25" s="44"/>
      <c r="I25" s="44"/>
      <c r="J25" s="44"/>
      <c r="K25" s="44"/>
      <c r="L25" s="44"/>
      <c r="M25" s="55"/>
      <c r="N25" s="55"/>
      <c r="O25" s="55"/>
      <c r="P25" s="55"/>
      <c r="Q25" s="55"/>
      <c r="R25" s="55"/>
      <c r="S25" s="55"/>
      <c r="T25" s="55"/>
      <c r="U25" s="55"/>
      <c r="V25" s="55"/>
      <c r="W25" s="55"/>
      <c r="X25" s="55"/>
      <c r="Y25" s="34"/>
      <c r="Z25" s="34"/>
      <c r="AA25" s="34"/>
    </row>
    <row r="26" customFormat="false" ht="20.1" hidden="false" customHeight="true" outlineLevel="0" collapsed="false">
      <c r="A26" s="34"/>
      <c r="B26" s="60"/>
      <c r="C26" s="44" t="s">
        <v>65</v>
      </c>
      <c r="D26" s="44"/>
      <c r="E26" s="44"/>
      <c r="F26" s="44"/>
      <c r="G26" s="44"/>
      <c r="H26" s="44"/>
      <c r="I26" s="44"/>
      <c r="J26" s="44"/>
      <c r="K26" s="44"/>
      <c r="L26" s="44"/>
      <c r="M26" s="61"/>
      <c r="N26" s="61"/>
      <c r="O26" s="61"/>
      <c r="P26" s="61"/>
      <c r="Q26" s="61"/>
      <c r="R26" s="61"/>
      <c r="S26" s="61"/>
      <c r="T26" s="61"/>
      <c r="U26" s="61"/>
      <c r="V26" s="61"/>
      <c r="W26" s="61"/>
      <c r="X26" s="61"/>
      <c r="Y26" s="34"/>
      <c r="Z26" s="34"/>
      <c r="AA26" s="34"/>
    </row>
    <row r="27" customFormat="false" ht="20.1" hidden="false" customHeight="true" outlineLevel="0" collapsed="false">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customFormat="false" ht="20.1" hidden="false" customHeight="true" outlineLevel="0" collapsed="false">
      <c r="A28" s="38" t="s">
        <v>66</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customFormat="false" ht="20.1" hidden="false" customHeight="true" outlineLevel="0" collapsed="false">
      <c r="A29" s="34"/>
      <c r="B29" s="37" t="s">
        <v>67</v>
      </c>
      <c r="C29" s="34"/>
      <c r="D29" s="34"/>
      <c r="E29" s="34"/>
      <c r="F29" s="34"/>
      <c r="G29" s="34"/>
      <c r="H29" s="34"/>
      <c r="I29" s="34"/>
      <c r="J29" s="34"/>
      <c r="K29" s="34"/>
      <c r="L29" s="34"/>
      <c r="M29" s="34"/>
      <c r="N29" s="34"/>
      <c r="O29" s="34"/>
      <c r="P29" s="34"/>
      <c r="Q29" s="34"/>
      <c r="R29" s="34"/>
      <c r="S29" s="34"/>
      <c r="T29" s="34"/>
      <c r="U29" s="34"/>
      <c r="V29" s="34"/>
      <c r="W29" s="34"/>
      <c r="X29" s="62"/>
      <c r="Y29" s="34"/>
      <c r="Z29" s="34"/>
      <c r="AA29" s="34"/>
    </row>
    <row r="30" customFormat="false" ht="43.5" hidden="false" customHeight="true" outlineLevel="0" collapsed="false">
      <c r="A30" s="34"/>
      <c r="B30" s="63" t="s">
        <v>68</v>
      </c>
      <c r="C30" s="64" t="s">
        <v>69</v>
      </c>
      <c r="D30" s="64"/>
      <c r="E30" s="64"/>
      <c r="F30" s="64"/>
      <c r="G30" s="64"/>
      <c r="H30" s="64"/>
      <c r="I30" s="64"/>
      <c r="J30" s="64"/>
      <c r="K30" s="64"/>
      <c r="L30" s="64"/>
      <c r="M30" s="64"/>
      <c r="N30" s="64"/>
      <c r="O30" s="64"/>
      <c r="P30" s="64"/>
      <c r="Q30" s="64"/>
      <c r="R30" s="64"/>
      <c r="S30" s="64"/>
      <c r="T30" s="64"/>
      <c r="U30" s="64"/>
      <c r="V30" s="64"/>
      <c r="W30" s="64"/>
      <c r="X30" s="64"/>
      <c r="Y30" s="64"/>
      <c r="Z30" s="64"/>
      <c r="AA30" s="64"/>
      <c r="AB30" s="65"/>
    </row>
    <row r="31" customFormat="false" ht="27" hidden="false" customHeight="true" outlineLevel="0" collapsed="false">
      <c r="A31" s="34"/>
      <c r="B31" s="66" t="s">
        <v>70</v>
      </c>
      <c r="C31" s="67" t="s">
        <v>71</v>
      </c>
      <c r="D31" s="67"/>
      <c r="E31" s="67"/>
      <c r="F31" s="67"/>
      <c r="G31" s="67"/>
      <c r="H31" s="67"/>
      <c r="I31" s="67"/>
      <c r="J31" s="67"/>
      <c r="K31" s="67"/>
      <c r="L31" s="67"/>
      <c r="M31" s="68" t="s">
        <v>72</v>
      </c>
      <c r="N31" s="68"/>
      <c r="O31" s="68"/>
      <c r="P31" s="68"/>
      <c r="Q31" s="68"/>
      <c r="R31" s="69" t="s">
        <v>73</v>
      </c>
      <c r="S31" s="69"/>
      <c r="T31" s="69"/>
      <c r="U31" s="69"/>
      <c r="V31" s="69"/>
      <c r="W31" s="69"/>
      <c r="X31" s="68" t="s">
        <v>74</v>
      </c>
      <c r="Y31" s="68" t="s">
        <v>75</v>
      </c>
      <c r="Z31" s="70" t="s">
        <v>76</v>
      </c>
      <c r="AA31" s="70" t="s">
        <v>77</v>
      </c>
      <c r="AB31" s="71"/>
    </row>
    <row r="32" customFormat="false" ht="27" hidden="false" customHeight="true" outlineLevel="0" collapsed="false">
      <c r="A32" s="34"/>
      <c r="B32" s="66"/>
      <c r="C32" s="67"/>
      <c r="D32" s="67"/>
      <c r="E32" s="67"/>
      <c r="F32" s="67"/>
      <c r="G32" s="67"/>
      <c r="H32" s="67"/>
      <c r="I32" s="67"/>
      <c r="J32" s="67"/>
      <c r="K32" s="67"/>
      <c r="L32" s="67"/>
      <c r="M32" s="68"/>
      <c r="N32" s="68"/>
      <c r="O32" s="68"/>
      <c r="P32" s="68"/>
      <c r="Q32" s="68"/>
      <c r="R32" s="72" t="s">
        <v>78</v>
      </c>
      <c r="S32" s="72"/>
      <c r="T32" s="72"/>
      <c r="U32" s="72"/>
      <c r="V32" s="72"/>
      <c r="W32" s="73" t="s">
        <v>79</v>
      </c>
      <c r="X32" s="68"/>
      <c r="Y32" s="68"/>
      <c r="Z32" s="70"/>
      <c r="AA32" s="70"/>
      <c r="AB32" s="71"/>
    </row>
    <row r="33" customFormat="false" ht="37.5" hidden="false" customHeight="true" outlineLevel="0" collapsed="false">
      <c r="A33" s="34"/>
      <c r="B33" s="74" t="n">
        <v>1</v>
      </c>
      <c r="C33" s="75"/>
      <c r="D33" s="76"/>
      <c r="E33" s="76"/>
      <c r="F33" s="76"/>
      <c r="G33" s="76"/>
      <c r="H33" s="76"/>
      <c r="I33" s="76"/>
      <c r="J33" s="76"/>
      <c r="K33" s="76"/>
      <c r="L33" s="77"/>
      <c r="M33" s="78"/>
      <c r="N33" s="78"/>
      <c r="O33" s="78"/>
      <c r="P33" s="78"/>
      <c r="Q33" s="78"/>
      <c r="R33" s="78"/>
      <c r="S33" s="78"/>
      <c r="T33" s="78"/>
      <c r="U33" s="78"/>
      <c r="V33" s="78"/>
      <c r="W33" s="78"/>
      <c r="X33" s="79"/>
      <c r="Y33" s="79"/>
      <c r="Z33" s="80"/>
      <c r="AA33" s="81"/>
      <c r="AB33" s="82"/>
    </row>
    <row r="34" customFormat="false" ht="37.5" hidden="false" customHeight="true" outlineLevel="0" collapsed="false">
      <c r="A34" s="34"/>
      <c r="B34" s="74" t="n">
        <f aca="false">B33+1</f>
        <v>2</v>
      </c>
      <c r="C34" s="83"/>
      <c r="D34" s="84"/>
      <c r="E34" s="84"/>
      <c r="F34" s="84"/>
      <c r="G34" s="84"/>
      <c r="H34" s="84"/>
      <c r="I34" s="84"/>
      <c r="J34" s="84"/>
      <c r="K34" s="84"/>
      <c r="L34" s="85"/>
      <c r="M34" s="86"/>
      <c r="N34" s="86"/>
      <c r="O34" s="86"/>
      <c r="P34" s="86"/>
      <c r="Q34" s="86"/>
      <c r="R34" s="86"/>
      <c r="S34" s="86"/>
      <c r="T34" s="86"/>
      <c r="U34" s="86"/>
      <c r="V34" s="86"/>
      <c r="W34" s="86"/>
      <c r="X34" s="87"/>
      <c r="Y34" s="87"/>
      <c r="Z34" s="88"/>
      <c r="AA34" s="89"/>
      <c r="AB34" s="82"/>
    </row>
    <row r="35" customFormat="false" ht="37.5" hidden="false" customHeight="true" outlineLevel="0" collapsed="false">
      <c r="A35" s="34"/>
      <c r="B35" s="74" t="n">
        <f aca="false">B34+1</f>
        <v>3</v>
      </c>
      <c r="C35" s="83"/>
      <c r="D35" s="84"/>
      <c r="E35" s="84"/>
      <c r="F35" s="84"/>
      <c r="G35" s="84"/>
      <c r="H35" s="84"/>
      <c r="I35" s="84"/>
      <c r="J35" s="84"/>
      <c r="K35" s="84"/>
      <c r="L35" s="85"/>
      <c r="M35" s="86"/>
      <c r="N35" s="86"/>
      <c r="O35" s="86"/>
      <c r="P35" s="86"/>
      <c r="Q35" s="86"/>
      <c r="R35" s="86"/>
      <c r="S35" s="86"/>
      <c r="T35" s="86"/>
      <c r="U35" s="86"/>
      <c r="V35" s="86"/>
      <c r="W35" s="86"/>
      <c r="X35" s="87"/>
      <c r="Y35" s="87"/>
      <c r="Z35" s="88"/>
      <c r="AA35" s="89"/>
      <c r="AB35" s="82"/>
    </row>
    <row r="36" customFormat="false" ht="37.5" hidden="false" customHeight="true" outlineLevel="0" collapsed="false">
      <c r="A36" s="34"/>
      <c r="B36" s="74" t="n">
        <f aca="false">B35+1</f>
        <v>4</v>
      </c>
      <c r="C36" s="83"/>
      <c r="D36" s="84"/>
      <c r="E36" s="84"/>
      <c r="F36" s="84"/>
      <c r="G36" s="84"/>
      <c r="H36" s="84"/>
      <c r="I36" s="84"/>
      <c r="J36" s="84"/>
      <c r="K36" s="84"/>
      <c r="L36" s="85"/>
      <c r="M36" s="86"/>
      <c r="N36" s="86"/>
      <c r="O36" s="86"/>
      <c r="P36" s="86"/>
      <c r="Q36" s="86"/>
      <c r="R36" s="86"/>
      <c r="S36" s="86"/>
      <c r="T36" s="86"/>
      <c r="U36" s="86"/>
      <c r="V36" s="86"/>
      <c r="W36" s="86"/>
      <c r="X36" s="87"/>
      <c r="Y36" s="87"/>
      <c r="Z36" s="88"/>
      <c r="AA36" s="89"/>
      <c r="AB36" s="82"/>
    </row>
    <row r="37" customFormat="false" ht="37.5" hidden="false" customHeight="true" outlineLevel="0" collapsed="false">
      <c r="A37" s="34"/>
      <c r="B37" s="74" t="n">
        <f aca="false">B36+1</f>
        <v>5</v>
      </c>
      <c r="C37" s="83"/>
      <c r="D37" s="84"/>
      <c r="E37" s="84"/>
      <c r="F37" s="84"/>
      <c r="G37" s="84"/>
      <c r="H37" s="84"/>
      <c r="I37" s="84"/>
      <c r="J37" s="84"/>
      <c r="K37" s="84"/>
      <c r="L37" s="85"/>
      <c r="M37" s="86"/>
      <c r="N37" s="86"/>
      <c r="O37" s="86"/>
      <c r="P37" s="86"/>
      <c r="Q37" s="86"/>
      <c r="R37" s="86"/>
      <c r="S37" s="86"/>
      <c r="T37" s="86"/>
      <c r="U37" s="86"/>
      <c r="V37" s="86"/>
      <c r="W37" s="86"/>
      <c r="X37" s="87"/>
      <c r="Y37" s="87"/>
      <c r="Z37" s="88"/>
      <c r="AA37" s="89"/>
      <c r="AB37" s="82"/>
    </row>
    <row r="38" customFormat="false" ht="37.5" hidden="false" customHeight="true" outlineLevel="0" collapsed="false">
      <c r="A38" s="34"/>
      <c r="B38" s="74" t="n">
        <f aca="false">B37+1</f>
        <v>6</v>
      </c>
      <c r="C38" s="83"/>
      <c r="D38" s="84"/>
      <c r="E38" s="84"/>
      <c r="F38" s="84"/>
      <c r="G38" s="84"/>
      <c r="H38" s="84"/>
      <c r="I38" s="84"/>
      <c r="J38" s="84"/>
      <c r="K38" s="84"/>
      <c r="L38" s="85"/>
      <c r="M38" s="86"/>
      <c r="N38" s="86"/>
      <c r="O38" s="86"/>
      <c r="P38" s="86"/>
      <c r="Q38" s="86"/>
      <c r="R38" s="86"/>
      <c r="S38" s="86"/>
      <c r="T38" s="86"/>
      <c r="U38" s="86"/>
      <c r="V38" s="86"/>
      <c r="W38" s="86"/>
      <c r="X38" s="87"/>
      <c r="Y38" s="87"/>
      <c r="Z38" s="88"/>
      <c r="AA38" s="89"/>
      <c r="AB38" s="82"/>
    </row>
    <row r="39" customFormat="false" ht="37.5" hidden="false" customHeight="true" outlineLevel="0" collapsed="false">
      <c r="A39" s="34"/>
      <c r="B39" s="74" t="n">
        <f aca="false">B38+1</f>
        <v>7</v>
      </c>
      <c r="C39" s="83"/>
      <c r="D39" s="84"/>
      <c r="E39" s="84"/>
      <c r="F39" s="84"/>
      <c r="G39" s="84"/>
      <c r="H39" s="84"/>
      <c r="I39" s="84"/>
      <c r="J39" s="84"/>
      <c r="K39" s="84"/>
      <c r="L39" s="85"/>
      <c r="M39" s="86"/>
      <c r="N39" s="86"/>
      <c r="O39" s="86"/>
      <c r="P39" s="86"/>
      <c r="Q39" s="86"/>
      <c r="R39" s="86"/>
      <c r="S39" s="86"/>
      <c r="T39" s="86"/>
      <c r="U39" s="86"/>
      <c r="V39" s="86"/>
      <c r="W39" s="86"/>
      <c r="X39" s="87"/>
      <c r="Y39" s="87"/>
      <c r="Z39" s="88"/>
      <c r="AA39" s="89"/>
      <c r="AB39" s="82"/>
    </row>
    <row r="40" customFormat="false" ht="37.5" hidden="false" customHeight="true" outlineLevel="0" collapsed="false">
      <c r="A40" s="34"/>
      <c r="B40" s="74" t="n">
        <f aca="false">B39+1</f>
        <v>8</v>
      </c>
      <c r="C40" s="83"/>
      <c r="D40" s="84"/>
      <c r="E40" s="84"/>
      <c r="F40" s="84"/>
      <c r="G40" s="84"/>
      <c r="H40" s="84"/>
      <c r="I40" s="84"/>
      <c r="J40" s="84"/>
      <c r="K40" s="84"/>
      <c r="L40" s="85"/>
      <c r="M40" s="86"/>
      <c r="N40" s="86"/>
      <c r="O40" s="86"/>
      <c r="P40" s="86"/>
      <c r="Q40" s="86"/>
      <c r="R40" s="86"/>
      <c r="S40" s="86"/>
      <c r="T40" s="86"/>
      <c r="U40" s="86"/>
      <c r="V40" s="86"/>
      <c r="W40" s="86"/>
      <c r="X40" s="87"/>
      <c r="Y40" s="87"/>
      <c r="Z40" s="88"/>
      <c r="AA40" s="89"/>
      <c r="AB40" s="90"/>
    </row>
    <row r="41" customFormat="false" ht="37.5" hidden="false" customHeight="true" outlineLevel="0" collapsed="false">
      <c r="A41" s="34"/>
      <c r="B41" s="74" t="n">
        <f aca="false">B40+1</f>
        <v>9</v>
      </c>
      <c r="C41" s="83"/>
      <c r="D41" s="84"/>
      <c r="E41" s="84"/>
      <c r="F41" s="84"/>
      <c r="G41" s="84"/>
      <c r="H41" s="84"/>
      <c r="I41" s="84"/>
      <c r="J41" s="84"/>
      <c r="K41" s="84"/>
      <c r="L41" s="85"/>
      <c r="M41" s="86"/>
      <c r="N41" s="86"/>
      <c r="O41" s="86"/>
      <c r="P41" s="86"/>
      <c r="Q41" s="86"/>
      <c r="R41" s="86"/>
      <c r="S41" s="86"/>
      <c r="T41" s="86"/>
      <c r="U41" s="86"/>
      <c r="V41" s="86"/>
      <c r="W41" s="86"/>
      <c r="X41" s="87"/>
      <c r="Y41" s="87"/>
      <c r="Z41" s="88"/>
      <c r="AA41" s="89"/>
      <c r="AB41" s="90"/>
    </row>
    <row r="42" customFormat="false" ht="37.5" hidden="false" customHeight="true" outlineLevel="0" collapsed="false">
      <c r="A42" s="34"/>
      <c r="B42" s="74" t="n">
        <f aca="false">B41+1</f>
        <v>10</v>
      </c>
      <c r="C42" s="83"/>
      <c r="D42" s="84"/>
      <c r="E42" s="84"/>
      <c r="F42" s="84"/>
      <c r="G42" s="84"/>
      <c r="H42" s="84"/>
      <c r="I42" s="84"/>
      <c r="J42" s="84"/>
      <c r="K42" s="84"/>
      <c r="L42" s="85"/>
      <c r="M42" s="86"/>
      <c r="N42" s="86"/>
      <c r="O42" s="86"/>
      <c r="P42" s="86"/>
      <c r="Q42" s="86"/>
      <c r="R42" s="86"/>
      <c r="S42" s="86"/>
      <c r="T42" s="86"/>
      <c r="U42" s="86"/>
      <c r="V42" s="86"/>
      <c r="W42" s="86"/>
      <c r="X42" s="87"/>
      <c r="Y42" s="87"/>
      <c r="Z42" s="88"/>
      <c r="AA42" s="89"/>
      <c r="AB42" s="90"/>
    </row>
    <row r="43" customFormat="false" ht="37.5" hidden="false" customHeight="true" outlineLevel="0" collapsed="false">
      <c r="A43" s="34"/>
      <c r="B43" s="74" t="n">
        <f aca="false">B42+1</f>
        <v>11</v>
      </c>
      <c r="C43" s="83"/>
      <c r="D43" s="84"/>
      <c r="E43" s="84"/>
      <c r="F43" s="84"/>
      <c r="G43" s="84"/>
      <c r="H43" s="84"/>
      <c r="I43" s="84"/>
      <c r="J43" s="84"/>
      <c r="K43" s="84"/>
      <c r="L43" s="85"/>
      <c r="M43" s="86"/>
      <c r="N43" s="86"/>
      <c r="O43" s="86"/>
      <c r="P43" s="86"/>
      <c r="Q43" s="86"/>
      <c r="R43" s="86"/>
      <c r="S43" s="86"/>
      <c r="T43" s="86"/>
      <c r="U43" s="86"/>
      <c r="V43" s="86"/>
      <c r="W43" s="86"/>
      <c r="X43" s="87"/>
      <c r="Y43" s="87"/>
      <c r="Z43" s="88"/>
      <c r="AA43" s="89"/>
      <c r="AB43" s="90"/>
    </row>
    <row r="44" customFormat="false" ht="37.5" hidden="false" customHeight="true" outlineLevel="0" collapsed="false">
      <c r="A44" s="34"/>
      <c r="B44" s="74" t="n">
        <f aca="false">B43+1</f>
        <v>12</v>
      </c>
      <c r="C44" s="83"/>
      <c r="D44" s="84"/>
      <c r="E44" s="84"/>
      <c r="F44" s="84"/>
      <c r="G44" s="84"/>
      <c r="H44" s="84"/>
      <c r="I44" s="84"/>
      <c r="J44" s="84"/>
      <c r="K44" s="84"/>
      <c r="L44" s="85"/>
      <c r="M44" s="86"/>
      <c r="N44" s="86"/>
      <c r="O44" s="86"/>
      <c r="P44" s="86"/>
      <c r="Q44" s="86"/>
      <c r="R44" s="86"/>
      <c r="S44" s="86"/>
      <c r="T44" s="86"/>
      <c r="U44" s="86"/>
      <c r="V44" s="86"/>
      <c r="W44" s="86"/>
      <c r="X44" s="87"/>
      <c r="Y44" s="87"/>
      <c r="Z44" s="88"/>
      <c r="AA44" s="89"/>
      <c r="AB44" s="90"/>
    </row>
    <row r="45" customFormat="false" ht="37.5" hidden="false" customHeight="true" outlineLevel="0" collapsed="false">
      <c r="A45" s="34"/>
      <c r="B45" s="74" t="n">
        <f aca="false">B44+1</f>
        <v>13</v>
      </c>
      <c r="C45" s="83"/>
      <c r="D45" s="84"/>
      <c r="E45" s="84"/>
      <c r="F45" s="84"/>
      <c r="G45" s="84"/>
      <c r="H45" s="84"/>
      <c r="I45" s="84"/>
      <c r="J45" s="84"/>
      <c r="K45" s="84"/>
      <c r="L45" s="85"/>
      <c r="M45" s="86"/>
      <c r="N45" s="86"/>
      <c r="O45" s="86"/>
      <c r="P45" s="86"/>
      <c r="Q45" s="86"/>
      <c r="R45" s="86"/>
      <c r="S45" s="86"/>
      <c r="T45" s="86"/>
      <c r="U45" s="86"/>
      <c r="V45" s="86"/>
      <c r="W45" s="86"/>
      <c r="X45" s="87"/>
      <c r="Y45" s="87"/>
      <c r="Z45" s="88"/>
      <c r="AA45" s="89"/>
      <c r="AB45" s="90"/>
    </row>
    <row r="46" customFormat="false" ht="37.5" hidden="false" customHeight="true" outlineLevel="0" collapsed="false">
      <c r="A46" s="34"/>
      <c r="B46" s="74" t="n">
        <f aca="false">B45+1</f>
        <v>14</v>
      </c>
      <c r="C46" s="83"/>
      <c r="D46" s="84"/>
      <c r="E46" s="84"/>
      <c r="F46" s="84"/>
      <c r="G46" s="84"/>
      <c r="H46" s="84"/>
      <c r="I46" s="84"/>
      <c r="J46" s="84"/>
      <c r="K46" s="84"/>
      <c r="L46" s="85"/>
      <c r="M46" s="86"/>
      <c r="N46" s="86"/>
      <c r="O46" s="86"/>
      <c r="P46" s="86"/>
      <c r="Q46" s="86"/>
      <c r="R46" s="86"/>
      <c r="S46" s="86"/>
      <c r="T46" s="86"/>
      <c r="U46" s="86"/>
      <c r="V46" s="86"/>
      <c r="W46" s="86"/>
      <c r="X46" s="87"/>
      <c r="Y46" s="87"/>
      <c r="Z46" s="88"/>
      <c r="AA46" s="89"/>
      <c r="AB46" s="90"/>
    </row>
    <row r="47" customFormat="false" ht="37.5" hidden="false" customHeight="true" outlineLevel="0" collapsed="false">
      <c r="A47" s="34"/>
      <c r="B47" s="74" t="n">
        <f aca="false">B46+1</f>
        <v>15</v>
      </c>
      <c r="C47" s="83"/>
      <c r="D47" s="84"/>
      <c r="E47" s="84"/>
      <c r="F47" s="84"/>
      <c r="G47" s="84"/>
      <c r="H47" s="84"/>
      <c r="I47" s="84"/>
      <c r="J47" s="84"/>
      <c r="K47" s="84"/>
      <c r="L47" s="85"/>
      <c r="M47" s="86"/>
      <c r="N47" s="86"/>
      <c r="O47" s="86"/>
      <c r="P47" s="86"/>
      <c r="Q47" s="86"/>
      <c r="R47" s="86"/>
      <c r="S47" s="86"/>
      <c r="T47" s="86"/>
      <c r="U47" s="86"/>
      <c r="V47" s="86"/>
      <c r="W47" s="86"/>
      <c r="X47" s="87"/>
      <c r="Y47" s="87"/>
      <c r="Z47" s="88"/>
      <c r="AA47" s="89"/>
      <c r="AB47" s="90"/>
    </row>
    <row r="48" customFormat="false" ht="37.5" hidden="false" customHeight="true" outlineLevel="0" collapsed="false">
      <c r="A48" s="34"/>
      <c r="B48" s="74" t="n">
        <f aca="false">B47+1</f>
        <v>16</v>
      </c>
      <c r="C48" s="83"/>
      <c r="D48" s="84"/>
      <c r="E48" s="84"/>
      <c r="F48" s="84"/>
      <c r="G48" s="84"/>
      <c r="H48" s="84"/>
      <c r="I48" s="84"/>
      <c r="J48" s="84"/>
      <c r="K48" s="84"/>
      <c r="L48" s="85"/>
      <c r="M48" s="86"/>
      <c r="N48" s="86"/>
      <c r="O48" s="86"/>
      <c r="P48" s="86"/>
      <c r="Q48" s="86"/>
      <c r="R48" s="86"/>
      <c r="S48" s="86"/>
      <c r="T48" s="86"/>
      <c r="U48" s="86"/>
      <c r="V48" s="86"/>
      <c r="W48" s="86"/>
      <c r="X48" s="87"/>
      <c r="Y48" s="87"/>
      <c r="Z48" s="88"/>
      <c r="AA48" s="89"/>
      <c r="AB48" s="90"/>
    </row>
    <row r="49" customFormat="false" ht="37.5" hidden="false" customHeight="true" outlineLevel="0" collapsed="false">
      <c r="A49" s="34"/>
      <c r="B49" s="74" t="n">
        <f aca="false">B48+1</f>
        <v>17</v>
      </c>
      <c r="C49" s="83"/>
      <c r="D49" s="84"/>
      <c r="E49" s="84"/>
      <c r="F49" s="84"/>
      <c r="G49" s="84"/>
      <c r="H49" s="84"/>
      <c r="I49" s="84"/>
      <c r="J49" s="84"/>
      <c r="K49" s="84"/>
      <c r="L49" s="85"/>
      <c r="M49" s="86"/>
      <c r="N49" s="86"/>
      <c r="O49" s="86"/>
      <c r="P49" s="86"/>
      <c r="Q49" s="86"/>
      <c r="R49" s="86"/>
      <c r="S49" s="86"/>
      <c r="T49" s="86"/>
      <c r="U49" s="86"/>
      <c r="V49" s="86"/>
      <c r="W49" s="86"/>
      <c r="X49" s="87"/>
      <c r="Y49" s="87"/>
      <c r="Z49" s="88"/>
      <c r="AA49" s="89"/>
      <c r="AB49" s="90"/>
    </row>
    <row r="50" customFormat="false" ht="37.5" hidden="false" customHeight="true" outlineLevel="0" collapsed="false">
      <c r="A50" s="34"/>
      <c r="B50" s="74" t="n">
        <f aca="false">B49+1</f>
        <v>18</v>
      </c>
      <c r="C50" s="83"/>
      <c r="D50" s="84"/>
      <c r="E50" s="84"/>
      <c r="F50" s="84"/>
      <c r="G50" s="84"/>
      <c r="H50" s="84"/>
      <c r="I50" s="84"/>
      <c r="J50" s="84"/>
      <c r="K50" s="84"/>
      <c r="L50" s="85"/>
      <c r="M50" s="86"/>
      <c r="N50" s="86"/>
      <c r="O50" s="86"/>
      <c r="P50" s="86"/>
      <c r="Q50" s="86"/>
      <c r="R50" s="86"/>
      <c r="S50" s="86"/>
      <c r="T50" s="86"/>
      <c r="U50" s="86"/>
      <c r="V50" s="86"/>
      <c r="W50" s="86"/>
      <c r="X50" s="87"/>
      <c r="Y50" s="87"/>
      <c r="Z50" s="88"/>
      <c r="AA50" s="89"/>
      <c r="AB50" s="90"/>
    </row>
    <row r="51" customFormat="false" ht="37.5" hidden="false" customHeight="true" outlineLevel="0" collapsed="false">
      <c r="A51" s="34"/>
      <c r="B51" s="74" t="n">
        <f aca="false">B50+1</f>
        <v>19</v>
      </c>
      <c r="C51" s="83"/>
      <c r="D51" s="84"/>
      <c r="E51" s="84"/>
      <c r="F51" s="84"/>
      <c r="G51" s="84"/>
      <c r="H51" s="84"/>
      <c r="I51" s="84"/>
      <c r="J51" s="84"/>
      <c r="K51" s="84"/>
      <c r="L51" s="85"/>
      <c r="M51" s="86"/>
      <c r="N51" s="86"/>
      <c r="O51" s="86"/>
      <c r="P51" s="86"/>
      <c r="Q51" s="86"/>
      <c r="R51" s="86"/>
      <c r="S51" s="86"/>
      <c r="T51" s="86"/>
      <c r="U51" s="86"/>
      <c r="V51" s="86"/>
      <c r="W51" s="86"/>
      <c r="X51" s="87"/>
      <c r="Y51" s="87"/>
      <c r="Z51" s="88"/>
      <c r="AA51" s="89"/>
      <c r="AB51" s="90"/>
    </row>
    <row r="52" customFormat="false" ht="37.5" hidden="false" customHeight="true" outlineLevel="0" collapsed="false">
      <c r="A52" s="34"/>
      <c r="B52" s="74" t="n">
        <f aca="false">B51+1</f>
        <v>20</v>
      </c>
      <c r="C52" s="83"/>
      <c r="D52" s="84"/>
      <c r="E52" s="84"/>
      <c r="F52" s="84"/>
      <c r="G52" s="84"/>
      <c r="H52" s="84"/>
      <c r="I52" s="84"/>
      <c r="J52" s="84"/>
      <c r="K52" s="84"/>
      <c r="L52" s="85"/>
      <c r="M52" s="86"/>
      <c r="N52" s="86"/>
      <c r="O52" s="86"/>
      <c r="P52" s="86"/>
      <c r="Q52" s="86"/>
      <c r="R52" s="86"/>
      <c r="S52" s="86"/>
      <c r="T52" s="86"/>
      <c r="U52" s="86"/>
      <c r="V52" s="86"/>
      <c r="W52" s="86"/>
      <c r="X52" s="87"/>
      <c r="Y52" s="87"/>
      <c r="Z52" s="88"/>
      <c r="AA52" s="89"/>
      <c r="AB52" s="90"/>
    </row>
    <row r="53" customFormat="false" ht="37.5" hidden="false" customHeight="true" outlineLevel="0" collapsed="false">
      <c r="A53" s="34"/>
      <c r="B53" s="74" t="n">
        <f aca="false">B52+1</f>
        <v>21</v>
      </c>
      <c r="C53" s="83"/>
      <c r="D53" s="84"/>
      <c r="E53" s="84"/>
      <c r="F53" s="84"/>
      <c r="G53" s="84"/>
      <c r="H53" s="84"/>
      <c r="I53" s="84"/>
      <c r="J53" s="84"/>
      <c r="K53" s="84"/>
      <c r="L53" s="85"/>
      <c r="M53" s="86"/>
      <c r="N53" s="86"/>
      <c r="O53" s="86"/>
      <c r="P53" s="86"/>
      <c r="Q53" s="86"/>
      <c r="R53" s="86"/>
      <c r="S53" s="86"/>
      <c r="T53" s="86"/>
      <c r="U53" s="86"/>
      <c r="V53" s="86"/>
      <c r="W53" s="86"/>
      <c r="X53" s="87"/>
      <c r="Y53" s="87"/>
      <c r="Z53" s="88"/>
      <c r="AA53" s="89"/>
      <c r="AB53" s="90"/>
    </row>
    <row r="54" customFormat="false" ht="37.5" hidden="false" customHeight="true" outlineLevel="0" collapsed="false">
      <c r="A54" s="34"/>
      <c r="B54" s="74" t="n">
        <f aca="false">B53+1</f>
        <v>22</v>
      </c>
      <c r="C54" s="83"/>
      <c r="D54" s="84"/>
      <c r="E54" s="84"/>
      <c r="F54" s="84"/>
      <c r="G54" s="84"/>
      <c r="H54" s="84"/>
      <c r="I54" s="84"/>
      <c r="J54" s="84"/>
      <c r="K54" s="84"/>
      <c r="L54" s="85"/>
      <c r="M54" s="86"/>
      <c r="N54" s="86"/>
      <c r="O54" s="86"/>
      <c r="P54" s="86"/>
      <c r="Q54" s="86"/>
      <c r="R54" s="86"/>
      <c r="S54" s="86"/>
      <c r="T54" s="86"/>
      <c r="U54" s="86"/>
      <c r="V54" s="86"/>
      <c r="W54" s="86"/>
      <c r="X54" s="87"/>
      <c r="Y54" s="87"/>
      <c r="Z54" s="88"/>
      <c r="AA54" s="89"/>
      <c r="AB54" s="90"/>
    </row>
    <row r="55" customFormat="false" ht="37.5" hidden="false" customHeight="true" outlineLevel="0" collapsed="false">
      <c r="A55" s="34"/>
      <c r="B55" s="74" t="n">
        <f aca="false">B54+1</f>
        <v>23</v>
      </c>
      <c r="C55" s="83"/>
      <c r="D55" s="84"/>
      <c r="E55" s="84"/>
      <c r="F55" s="84"/>
      <c r="G55" s="84"/>
      <c r="H55" s="84"/>
      <c r="I55" s="84"/>
      <c r="J55" s="84"/>
      <c r="K55" s="84"/>
      <c r="L55" s="85"/>
      <c r="M55" s="86"/>
      <c r="N55" s="86"/>
      <c r="O55" s="86"/>
      <c r="P55" s="86"/>
      <c r="Q55" s="86"/>
      <c r="R55" s="86"/>
      <c r="S55" s="86"/>
      <c r="T55" s="86"/>
      <c r="U55" s="86"/>
      <c r="V55" s="86"/>
      <c r="W55" s="86"/>
      <c r="X55" s="87"/>
      <c r="Y55" s="87"/>
      <c r="Z55" s="88"/>
      <c r="AA55" s="89"/>
      <c r="AB55" s="90"/>
    </row>
    <row r="56" customFormat="false" ht="37.5" hidden="false" customHeight="true" outlineLevel="0" collapsed="false">
      <c r="A56" s="34"/>
      <c r="B56" s="74" t="n">
        <f aca="false">B55+1</f>
        <v>24</v>
      </c>
      <c r="C56" s="83"/>
      <c r="D56" s="84"/>
      <c r="E56" s="84"/>
      <c r="F56" s="84"/>
      <c r="G56" s="84"/>
      <c r="H56" s="84"/>
      <c r="I56" s="84"/>
      <c r="J56" s="84"/>
      <c r="K56" s="84"/>
      <c r="L56" s="85"/>
      <c r="M56" s="86"/>
      <c r="N56" s="86"/>
      <c r="O56" s="86"/>
      <c r="P56" s="86"/>
      <c r="Q56" s="86"/>
      <c r="R56" s="86"/>
      <c r="S56" s="86"/>
      <c r="T56" s="86"/>
      <c r="U56" s="86"/>
      <c r="V56" s="86"/>
      <c r="W56" s="86"/>
      <c r="X56" s="87"/>
      <c r="Y56" s="87"/>
      <c r="Z56" s="88"/>
      <c r="AA56" s="89"/>
      <c r="AB56" s="90"/>
    </row>
    <row r="57" customFormat="false" ht="37.5" hidden="false" customHeight="true" outlineLevel="0" collapsed="false">
      <c r="A57" s="34"/>
      <c r="B57" s="74" t="n">
        <f aca="false">B56+1</f>
        <v>25</v>
      </c>
      <c r="C57" s="83"/>
      <c r="D57" s="84"/>
      <c r="E57" s="84"/>
      <c r="F57" s="84"/>
      <c r="G57" s="84"/>
      <c r="H57" s="84"/>
      <c r="I57" s="84"/>
      <c r="J57" s="84"/>
      <c r="K57" s="84"/>
      <c r="L57" s="85"/>
      <c r="M57" s="86"/>
      <c r="N57" s="86"/>
      <c r="O57" s="86"/>
      <c r="P57" s="86"/>
      <c r="Q57" s="86"/>
      <c r="R57" s="86"/>
      <c r="S57" s="86"/>
      <c r="T57" s="86"/>
      <c r="U57" s="86"/>
      <c r="V57" s="86"/>
      <c r="W57" s="86"/>
      <c r="X57" s="87"/>
      <c r="Y57" s="87"/>
      <c r="Z57" s="88"/>
      <c r="AA57" s="91"/>
      <c r="AB57" s="90"/>
    </row>
    <row r="58" customFormat="false" ht="37.5" hidden="false" customHeight="true" outlineLevel="0" collapsed="false">
      <c r="A58" s="34"/>
      <c r="B58" s="74" t="n">
        <f aca="false">B57+1</f>
        <v>26</v>
      </c>
      <c r="C58" s="83"/>
      <c r="D58" s="84"/>
      <c r="E58" s="84"/>
      <c r="F58" s="84"/>
      <c r="G58" s="84"/>
      <c r="H58" s="84"/>
      <c r="I58" s="84"/>
      <c r="J58" s="84"/>
      <c r="K58" s="84"/>
      <c r="L58" s="85"/>
      <c r="M58" s="86"/>
      <c r="N58" s="86"/>
      <c r="O58" s="86"/>
      <c r="P58" s="86"/>
      <c r="Q58" s="86"/>
      <c r="R58" s="86"/>
      <c r="S58" s="86"/>
      <c r="T58" s="86"/>
      <c r="U58" s="86"/>
      <c r="V58" s="86"/>
      <c r="W58" s="86"/>
      <c r="X58" s="87"/>
      <c r="Y58" s="87"/>
      <c r="Z58" s="88"/>
      <c r="AA58" s="91"/>
      <c r="AB58" s="90"/>
    </row>
    <row r="59" customFormat="false" ht="37.5" hidden="false" customHeight="true" outlineLevel="0" collapsed="false">
      <c r="A59" s="34"/>
      <c r="B59" s="74" t="n">
        <f aca="false">B58+1</f>
        <v>27</v>
      </c>
      <c r="C59" s="83"/>
      <c r="D59" s="84"/>
      <c r="E59" s="84"/>
      <c r="F59" s="84"/>
      <c r="G59" s="84"/>
      <c r="H59" s="84"/>
      <c r="I59" s="84"/>
      <c r="J59" s="84"/>
      <c r="K59" s="84"/>
      <c r="L59" s="85"/>
      <c r="M59" s="86"/>
      <c r="N59" s="86"/>
      <c r="O59" s="86"/>
      <c r="P59" s="86"/>
      <c r="Q59" s="86"/>
      <c r="R59" s="86"/>
      <c r="S59" s="86"/>
      <c r="T59" s="86"/>
      <c r="U59" s="86"/>
      <c r="V59" s="86"/>
      <c r="W59" s="86"/>
      <c r="X59" s="87"/>
      <c r="Y59" s="87"/>
      <c r="Z59" s="88"/>
      <c r="AA59" s="91"/>
      <c r="AB59" s="90"/>
    </row>
    <row r="60" customFormat="false" ht="37.5" hidden="false" customHeight="true" outlineLevel="0" collapsed="false">
      <c r="A60" s="34"/>
      <c r="B60" s="74" t="n">
        <f aca="false">B59+1</f>
        <v>28</v>
      </c>
      <c r="C60" s="83"/>
      <c r="D60" s="84"/>
      <c r="E60" s="84"/>
      <c r="F60" s="84"/>
      <c r="G60" s="84"/>
      <c r="H60" s="84"/>
      <c r="I60" s="84"/>
      <c r="J60" s="84"/>
      <c r="K60" s="84"/>
      <c r="L60" s="85"/>
      <c r="M60" s="86"/>
      <c r="N60" s="86"/>
      <c r="O60" s="86"/>
      <c r="P60" s="86"/>
      <c r="Q60" s="86"/>
      <c r="R60" s="86"/>
      <c r="S60" s="86"/>
      <c r="T60" s="86"/>
      <c r="U60" s="86"/>
      <c r="V60" s="86"/>
      <c r="W60" s="86"/>
      <c r="X60" s="87"/>
      <c r="Y60" s="87"/>
      <c r="Z60" s="88"/>
      <c r="AA60" s="91"/>
      <c r="AB60" s="90"/>
    </row>
    <row r="61" customFormat="false" ht="37.5" hidden="false" customHeight="true" outlineLevel="0" collapsed="false">
      <c r="A61" s="34"/>
      <c r="B61" s="74" t="n">
        <f aca="false">B60+1</f>
        <v>29</v>
      </c>
      <c r="C61" s="83"/>
      <c r="D61" s="84"/>
      <c r="E61" s="84"/>
      <c r="F61" s="84"/>
      <c r="G61" s="84"/>
      <c r="H61" s="84"/>
      <c r="I61" s="84"/>
      <c r="J61" s="84"/>
      <c r="K61" s="84"/>
      <c r="L61" s="85"/>
      <c r="M61" s="86"/>
      <c r="N61" s="86"/>
      <c r="O61" s="86"/>
      <c r="P61" s="86"/>
      <c r="Q61" s="86"/>
      <c r="R61" s="86"/>
      <c r="S61" s="86"/>
      <c r="T61" s="86"/>
      <c r="U61" s="86"/>
      <c r="V61" s="86"/>
      <c r="W61" s="86"/>
      <c r="X61" s="87"/>
      <c r="Y61" s="87"/>
      <c r="Z61" s="88"/>
      <c r="AA61" s="91"/>
      <c r="AB61" s="90"/>
    </row>
    <row r="62" customFormat="false" ht="37.5" hidden="false" customHeight="true" outlineLevel="0" collapsed="false">
      <c r="A62" s="34"/>
      <c r="B62" s="74" t="n">
        <f aca="false">B61+1</f>
        <v>30</v>
      </c>
      <c r="C62" s="83"/>
      <c r="D62" s="84"/>
      <c r="E62" s="84"/>
      <c r="F62" s="84"/>
      <c r="G62" s="84"/>
      <c r="H62" s="84"/>
      <c r="I62" s="84"/>
      <c r="J62" s="84"/>
      <c r="K62" s="84"/>
      <c r="L62" s="85"/>
      <c r="M62" s="86"/>
      <c r="N62" s="86"/>
      <c r="O62" s="86"/>
      <c r="P62" s="86"/>
      <c r="Q62" s="86"/>
      <c r="R62" s="86"/>
      <c r="S62" s="86"/>
      <c r="T62" s="86"/>
      <c r="U62" s="86"/>
      <c r="V62" s="86"/>
      <c r="W62" s="86"/>
      <c r="X62" s="87"/>
      <c r="Y62" s="87"/>
      <c r="Z62" s="88"/>
      <c r="AA62" s="91"/>
      <c r="AB62" s="90"/>
    </row>
    <row r="63" customFormat="false" ht="37.5" hidden="false" customHeight="true" outlineLevel="0" collapsed="false">
      <c r="A63" s="34"/>
      <c r="B63" s="74" t="n">
        <f aca="false">B62+1</f>
        <v>31</v>
      </c>
      <c r="C63" s="83"/>
      <c r="D63" s="84"/>
      <c r="E63" s="84"/>
      <c r="F63" s="84"/>
      <c r="G63" s="84"/>
      <c r="H63" s="84"/>
      <c r="I63" s="84"/>
      <c r="J63" s="84"/>
      <c r="K63" s="84"/>
      <c r="L63" s="85"/>
      <c r="M63" s="86"/>
      <c r="N63" s="86"/>
      <c r="O63" s="86"/>
      <c r="P63" s="86"/>
      <c r="Q63" s="86"/>
      <c r="R63" s="86"/>
      <c r="S63" s="86"/>
      <c r="T63" s="86"/>
      <c r="U63" s="86"/>
      <c r="V63" s="86"/>
      <c r="W63" s="86"/>
      <c r="X63" s="87"/>
      <c r="Y63" s="87"/>
      <c r="Z63" s="88"/>
      <c r="AA63" s="91"/>
      <c r="AB63" s="90"/>
    </row>
    <row r="64" customFormat="false" ht="37.5" hidden="false" customHeight="true" outlineLevel="0" collapsed="false">
      <c r="A64" s="34"/>
      <c r="B64" s="74" t="n">
        <f aca="false">B63+1</f>
        <v>32</v>
      </c>
      <c r="C64" s="83"/>
      <c r="D64" s="84"/>
      <c r="E64" s="84"/>
      <c r="F64" s="84"/>
      <c r="G64" s="84"/>
      <c r="H64" s="84"/>
      <c r="I64" s="84"/>
      <c r="J64" s="84"/>
      <c r="K64" s="84"/>
      <c r="L64" s="85"/>
      <c r="M64" s="86"/>
      <c r="N64" s="86"/>
      <c r="O64" s="86"/>
      <c r="P64" s="86"/>
      <c r="Q64" s="86"/>
      <c r="R64" s="86"/>
      <c r="S64" s="86"/>
      <c r="T64" s="86"/>
      <c r="U64" s="86"/>
      <c r="V64" s="86"/>
      <c r="W64" s="86"/>
      <c r="X64" s="87"/>
      <c r="Y64" s="87"/>
      <c r="Z64" s="88"/>
      <c r="AA64" s="91"/>
      <c r="AB64" s="90"/>
    </row>
    <row r="65" customFormat="false" ht="37.5" hidden="false" customHeight="true" outlineLevel="0" collapsed="false">
      <c r="A65" s="34"/>
      <c r="B65" s="74" t="n">
        <f aca="false">B64+1</f>
        <v>33</v>
      </c>
      <c r="C65" s="83"/>
      <c r="D65" s="84"/>
      <c r="E65" s="84"/>
      <c r="F65" s="84"/>
      <c r="G65" s="84"/>
      <c r="H65" s="84"/>
      <c r="I65" s="84"/>
      <c r="J65" s="84"/>
      <c r="K65" s="84"/>
      <c r="L65" s="85"/>
      <c r="M65" s="86"/>
      <c r="N65" s="86"/>
      <c r="O65" s="86"/>
      <c r="P65" s="86"/>
      <c r="Q65" s="86"/>
      <c r="R65" s="86"/>
      <c r="S65" s="86"/>
      <c r="T65" s="86"/>
      <c r="U65" s="86"/>
      <c r="V65" s="86"/>
      <c r="W65" s="86"/>
      <c r="X65" s="87"/>
      <c r="Y65" s="87"/>
      <c r="Z65" s="88"/>
      <c r="AA65" s="91"/>
      <c r="AB65" s="90"/>
    </row>
    <row r="66" customFormat="false" ht="37.5" hidden="false" customHeight="true" outlineLevel="0" collapsed="false">
      <c r="A66" s="34"/>
      <c r="B66" s="74" t="n">
        <f aca="false">B65+1</f>
        <v>34</v>
      </c>
      <c r="C66" s="83"/>
      <c r="D66" s="84"/>
      <c r="E66" s="84"/>
      <c r="F66" s="84"/>
      <c r="G66" s="84"/>
      <c r="H66" s="84"/>
      <c r="I66" s="84"/>
      <c r="J66" s="84"/>
      <c r="K66" s="84"/>
      <c r="L66" s="85"/>
      <c r="M66" s="86"/>
      <c r="N66" s="86"/>
      <c r="O66" s="86"/>
      <c r="P66" s="86"/>
      <c r="Q66" s="86"/>
      <c r="R66" s="86"/>
      <c r="S66" s="86"/>
      <c r="T66" s="86"/>
      <c r="U66" s="86"/>
      <c r="V66" s="86"/>
      <c r="W66" s="86"/>
      <c r="X66" s="87"/>
      <c r="Y66" s="87"/>
      <c r="Z66" s="88"/>
      <c r="AA66" s="91"/>
      <c r="AB66" s="90"/>
    </row>
    <row r="67" customFormat="false" ht="37.5" hidden="false" customHeight="true" outlineLevel="0" collapsed="false">
      <c r="A67" s="34"/>
      <c r="B67" s="74" t="n">
        <f aca="false">B66+1</f>
        <v>35</v>
      </c>
      <c r="C67" s="83"/>
      <c r="D67" s="84"/>
      <c r="E67" s="84"/>
      <c r="F67" s="84"/>
      <c r="G67" s="84"/>
      <c r="H67" s="84"/>
      <c r="I67" s="84"/>
      <c r="J67" s="84"/>
      <c r="K67" s="84"/>
      <c r="L67" s="85"/>
      <c r="M67" s="86"/>
      <c r="N67" s="86"/>
      <c r="O67" s="86"/>
      <c r="P67" s="86"/>
      <c r="Q67" s="86"/>
      <c r="R67" s="86"/>
      <c r="S67" s="86"/>
      <c r="T67" s="86"/>
      <c r="U67" s="86"/>
      <c r="V67" s="86"/>
      <c r="W67" s="86"/>
      <c r="X67" s="87"/>
      <c r="Y67" s="87"/>
      <c r="Z67" s="88"/>
      <c r="AA67" s="91"/>
      <c r="AB67" s="90"/>
    </row>
    <row r="68" customFormat="false" ht="37.5" hidden="false" customHeight="true" outlineLevel="0" collapsed="false">
      <c r="A68" s="34"/>
      <c r="B68" s="74" t="n">
        <f aca="false">B67+1</f>
        <v>36</v>
      </c>
      <c r="C68" s="83"/>
      <c r="D68" s="84"/>
      <c r="E68" s="84"/>
      <c r="F68" s="84"/>
      <c r="G68" s="84"/>
      <c r="H68" s="84"/>
      <c r="I68" s="84"/>
      <c r="J68" s="84"/>
      <c r="K68" s="84"/>
      <c r="L68" s="85"/>
      <c r="M68" s="86"/>
      <c r="N68" s="86"/>
      <c r="O68" s="86"/>
      <c r="P68" s="86"/>
      <c r="Q68" s="86"/>
      <c r="R68" s="86"/>
      <c r="S68" s="86"/>
      <c r="T68" s="86"/>
      <c r="U68" s="86"/>
      <c r="V68" s="86"/>
      <c r="W68" s="86"/>
      <c r="X68" s="87"/>
      <c r="Y68" s="87"/>
      <c r="Z68" s="88"/>
      <c r="AA68" s="91"/>
      <c r="AB68" s="90"/>
    </row>
    <row r="69" customFormat="false" ht="37.5" hidden="false" customHeight="true" outlineLevel="0" collapsed="false">
      <c r="A69" s="34"/>
      <c r="B69" s="74" t="n">
        <f aca="false">B68+1</f>
        <v>37</v>
      </c>
      <c r="C69" s="83"/>
      <c r="D69" s="84"/>
      <c r="E69" s="84"/>
      <c r="F69" s="84"/>
      <c r="G69" s="84"/>
      <c r="H69" s="84"/>
      <c r="I69" s="84"/>
      <c r="J69" s="84"/>
      <c r="K69" s="84"/>
      <c r="L69" s="85"/>
      <c r="M69" s="86"/>
      <c r="N69" s="86"/>
      <c r="O69" s="86"/>
      <c r="P69" s="86"/>
      <c r="Q69" s="86"/>
      <c r="R69" s="86"/>
      <c r="S69" s="86"/>
      <c r="T69" s="86"/>
      <c r="U69" s="86"/>
      <c r="V69" s="86"/>
      <c r="W69" s="86"/>
      <c r="X69" s="87"/>
      <c r="Y69" s="87"/>
      <c r="Z69" s="88"/>
      <c r="AA69" s="91"/>
      <c r="AB69" s="90"/>
    </row>
    <row r="70" customFormat="false" ht="37.5" hidden="false" customHeight="true" outlineLevel="0" collapsed="false">
      <c r="A70" s="34"/>
      <c r="B70" s="74" t="n">
        <f aca="false">B69+1</f>
        <v>38</v>
      </c>
      <c r="C70" s="83"/>
      <c r="D70" s="84"/>
      <c r="E70" s="84"/>
      <c r="F70" s="84"/>
      <c r="G70" s="84"/>
      <c r="H70" s="84"/>
      <c r="I70" s="84"/>
      <c r="J70" s="84"/>
      <c r="K70" s="84"/>
      <c r="L70" s="85"/>
      <c r="M70" s="86"/>
      <c r="N70" s="86"/>
      <c r="O70" s="86"/>
      <c r="P70" s="86"/>
      <c r="Q70" s="86"/>
      <c r="R70" s="86"/>
      <c r="S70" s="86"/>
      <c r="T70" s="86"/>
      <c r="U70" s="86"/>
      <c r="V70" s="86"/>
      <c r="W70" s="86"/>
      <c r="X70" s="87"/>
      <c r="Y70" s="87"/>
      <c r="Z70" s="88"/>
      <c r="AA70" s="91"/>
      <c r="AB70" s="90"/>
    </row>
    <row r="71" customFormat="false" ht="37.5" hidden="false" customHeight="true" outlineLevel="0" collapsed="false">
      <c r="A71" s="34"/>
      <c r="B71" s="74" t="n">
        <f aca="false">B70+1</f>
        <v>39</v>
      </c>
      <c r="C71" s="83"/>
      <c r="D71" s="84"/>
      <c r="E71" s="84"/>
      <c r="F71" s="84"/>
      <c r="G71" s="84"/>
      <c r="H71" s="84"/>
      <c r="I71" s="84"/>
      <c r="J71" s="84"/>
      <c r="K71" s="84"/>
      <c r="L71" s="85"/>
      <c r="M71" s="86"/>
      <c r="N71" s="86"/>
      <c r="O71" s="86"/>
      <c r="P71" s="86"/>
      <c r="Q71" s="86"/>
      <c r="R71" s="86"/>
      <c r="S71" s="86"/>
      <c r="T71" s="86"/>
      <c r="U71" s="86"/>
      <c r="V71" s="86"/>
      <c r="W71" s="86"/>
      <c r="X71" s="87"/>
      <c r="Y71" s="87"/>
      <c r="Z71" s="88"/>
      <c r="AA71" s="91"/>
      <c r="AB71" s="90"/>
    </row>
    <row r="72" customFormat="false" ht="37.5" hidden="false" customHeight="true" outlineLevel="0" collapsed="false">
      <c r="A72" s="34"/>
      <c r="B72" s="74" t="n">
        <f aca="false">B71+1</f>
        <v>40</v>
      </c>
      <c r="C72" s="83"/>
      <c r="D72" s="84"/>
      <c r="E72" s="84"/>
      <c r="F72" s="84"/>
      <c r="G72" s="84"/>
      <c r="H72" s="84"/>
      <c r="I72" s="84"/>
      <c r="J72" s="84"/>
      <c r="K72" s="84"/>
      <c r="L72" s="85"/>
      <c r="M72" s="86"/>
      <c r="N72" s="86"/>
      <c r="O72" s="86"/>
      <c r="P72" s="86"/>
      <c r="Q72" s="86"/>
      <c r="R72" s="86"/>
      <c r="S72" s="86"/>
      <c r="T72" s="86"/>
      <c r="U72" s="86"/>
      <c r="V72" s="86"/>
      <c r="W72" s="86"/>
      <c r="X72" s="87"/>
      <c r="Y72" s="87"/>
      <c r="Z72" s="88"/>
      <c r="AA72" s="91"/>
      <c r="AB72" s="90"/>
    </row>
    <row r="73" customFormat="false" ht="37.5" hidden="false" customHeight="true" outlineLevel="0" collapsed="false">
      <c r="A73" s="34"/>
      <c r="B73" s="74" t="n">
        <f aca="false">B72+1</f>
        <v>41</v>
      </c>
      <c r="C73" s="83"/>
      <c r="D73" s="84"/>
      <c r="E73" s="84"/>
      <c r="F73" s="84"/>
      <c r="G73" s="84"/>
      <c r="H73" s="84"/>
      <c r="I73" s="84"/>
      <c r="J73" s="84"/>
      <c r="K73" s="84"/>
      <c r="L73" s="85"/>
      <c r="M73" s="86"/>
      <c r="N73" s="86"/>
      <c r="O73" s="86"/>
      <c r="P73" s="86"/>
      <c r="Q73" s="86"/>
      <c r="R73" s="86"/>
      <c r="S73" s="86"/>
      <c r="T73" s="86"/>
      <c r="U73" s="86"/>
      <c r="V73" s="86"/>
      <c r="W73" s="86"/>
      <c r="X73" s="87"/>
      <c r="Y73" s="87"/>
      <c r="Z73" s="88"/>
      <c r="AA73" s="91"/>
      <c r="AB73" s="90"/>
    </row>
    <row r="74" customFormat="false" ht="37.5" hidden="false" customHeight="true" outlineLevel="0" collapsed="false">
      <c r="A74" s="34"/>
      <c r="B74" s="74" t="n">
        <f aca="false">B73+1</f>
        <v>42</v>
      </c>
      <c r="C74" s="83"/>
      <c r="D74" s="84"/>
      <c r="E74" s="84"/>
      <c r="F74" s="84"/>
      <c r="G74" s="84"/>
      <c r="H74" s="84"/>
      <c r="I74" s="84"/>
      <c r="J74" s="84"/>
      <c r="K74" s="84"/>
      <c r="L74" s="85"/>
      <c r="M74" s="86"/>
      <c r="N74" s="86"/>
      <c r="O74" s="86"/>
      <c r="P74" s="86"/>
      <c r="Q74" s="86"/>
      <c r="R74" s="86"/>
      <c r="S74" s="86"/>
      <c r="T74" s="86"/>
      <c r="U74" s="86"/>
      <c r="V74" s="86"/>
      <c r="W74" s="86"/>
      <c r="X74" s="87"/>
      <c r="Y74" s="87"/>
      <c r="Z74" s="88"/>
      <c r="AA74" s="91"/>
      <c r="AB74" s="90"/>
    </row>
    <row r="75" customFormat="false" ht="37.5" hidden="false" customHeight="true" outlineLevel="0" collapsed="false">
      <c r="A75" s="34"/>
      <c r="B75" s="74" t="n">
        <f aca="false">B74+1</f>
        <v>43</v>
      </c>
      <c r="C75" s="83"/>
      <c r="D75" s="84"/>
      <c r="E75" s="84"/>
      <c r="F75" s="84"/>
      <c r="G75" s="84"/>
      <c r="H75" s="84"/>
      <c r="I75" s="84"/>
      <c r="J75" s="84"/>
      <c r="K75" s="84"/>
      <c r="L75" s="85"/>
      <c r="M75" s="86"/>
      <c r="N75" s="86"/>
      <c r="O75" s="86"/>
      <c r="P75" s="86"/>
      <c r="Q75" s="86"/>
      <c r="R75" s="86"/>
      <c r="S75" s="86"/>
      <c r="T75" s="86"/>
      <c r="U75" s="86"/>
      <c r="V75" s="86"/>
      <c r="W75" s="86"/>
      <c r="X75" s="87"/>
      <c r="Y75" s="87"/>
      <c r="Z75" s="88"/>
      <c r="AA75" s="91"/>
      <c r="AB75" s="90"/>
    </row>
    <row r="76" customFormat="false" ht="37.5" hidden="false" customHeight="true" outlineLevel="0" collapsed="false">
      <c r="A76" s="34"/>
      <c r="B76" s="74" t="n">
        <f aca="false">B75+1</f>
        <v>44</v>
      </c>
      <c r="C76" s="83"/>
      <c r="D76" s="84"/>
      <c r="E76" s="84"/>
      <c r="F76" s="84"/>
      <c r="G76" s="84"/>
      <c r="H76" s="84"/>
      <c r="I76" s="84"/>
      <c r="J76" s="84"/>
      <c r="K76" s="84"/>
      <c r="L76" s="85"/>
      <c r="M76" s="86"/>
      <c r="N76" s="86"/>
      <c r="O76" s="86"/>
      <c r="P76" s="86"/>
      <c r="Q76" s="86"/>
      <c r="R76" s="86"/>
      <c r="S76" s="86"/>
      <c r="T76" s="86"/>
      <c r="U76" s="86"/>
      <c r="V76" s="86"/>
      <c r="W76" s="86"/>
      <c r="X76" s="87"/>
      <c r="Y76" s="87"/>
      <c r="Z76" s="88"/>
      <c r="AA76" s="91"/>
      <c r="AB76" s="90"/>
    </row>
    <row r="77" customFormat="false" ht="37.5" hidden="false" customHeight="true" outlineLevel="0" collapsed="false">
      <c r="A77" s="34"/>
      <c r="B77" s="74" t="n">
        <f aca="false">B76+1</f>
        <v>45</v>
      </c>
      <c r="C77" s="83"/>
      <c r="D77" s="84"/>
      <c r="E77" s="84"/>
      <c r="F77" s="84"/>
      <c r="G77" s="84"/>
      <c r="H77" s="84"/>
      <c r="I77" s="84"/>
      <c r="J77" s="84"/>
      <c r="K77" s="84"/>
      <c r="L77" s="85"/>
      <c r="M77" s="86"/>
      <c r="N77" s="86"/>
      <c r="O77" s="86"/>
      <c r="P77" s="86"/>
      <c r="Q77" s="86"/>
      <c r="R77" s="86"/>
      <c r="S77" s="86"/>
      <c r="T77" s="86"/>
      <c r="U77" s="86"/>
      <c r="V77" s="86"/>
      <c r="W77" s="86"/>
      <c r="X77" s="87"/>
      <c r="Y77" s="87"/>
      <c r="Z77" s="88"/>
      <c r="AA77" s="91"/>
      <c r="AB77" s="90"/>
    </row>
    <row r="78" customFormat="false" ht="37.5" hidden="false" customHeight="true" outlineLevel="0" collapsed="false">
      <c r="A78" s="34"/>
      <c r="B78" s="74" t="n">
        <f aca="false">B77+1</f>
        <v>46</v>
      </c>
      <c r="C78" s="83"/>
      <c r="D78" s="84"/>
      <c r="E78" s="84"/>
      <c r="F78" s="84"/>
      <c r="G78" s="84"/>
      <c r="H78" s="84"/>
      <c r="I78" s="84"/>
      <c r="J78" s="84"/>
      <c r="K78" s="84"/>
      <c r="L78" s="85"/>
      <c r="M78" s="86"/>
      <c r="N78" s="86"/>
      <c r="O78" s="86"/>
      <c r="P78" s="86"/>
      <c r="Q78" s="86"/>
      <c r="R78" s="86"/>
      <c r="S78" s="86"/>
      <c r="T78" s="86"/>
      <c r="U78" s="86"/>
      <c r="V78" s="86"/>
      <c r="W78" s="86"/>
      <c r="X78" s="87"/>
      <c r="Y78" s="87"/>
      <c r="Z78" s="88"/>
      <c r="AA78" s="91"/>
      <c r="AB78" s="90"/>
    </row>
    <row r="79" customFormat="false" ht="37.5" hidden="false" customHeight="true" outlineLevel="0" collapsed="false">
      <c r="A79" s="34"/>
      <c r="B79" s="74" t="n">
        <f aca="false">B78+1</f>
        <v>47</v>
      </c>
      <c r="C79" s="83"/>
      <c r="D79" s="84"/>
      <c r="E79" s="84"/>
      <c r="F79" s="84"/>
      <c r="G79" s="84"/>
      <c r="H79" s="84"/>
      <c r="I79" s="84"/>
      <c r="J79" s="84"/>
      <c r="K79" s="84"/>
      <c r="L79" s="85"/>
      <c r="M79" s="86"/>
      <c r="N79" s="86"/>
      <c r="O79" s="86"/>
      <c r="P79" s="86"/>
      <c r="Q79" s="86"/>
      <c r="R79" s="86"/>
      <c r="S79" s="86"/>
      <c r="T79" s="86"/>
      <c r="U79" s="86"/>
      <c r="V79" s="86"/>
      <c r="W79" s="86"/>
      <c r="X79" s="87"/>
      <c r="Y79" s="87"/>
      <c r="Z79" s="88"/>
      <c r="AA79" s="91"/>
      <c r="AB79" s="90"/>
    </row>
    <row r="80" customFormat="false" ht="37.5" hidden="false" customHeight="true" outlineLevel="0" collapsed="false">
      <c r="A80" s="34"/>
      <c r="B80" s="74" t="n">
        <f aca="false">B79+1</f>
        <v>48</v>
      </c>
      <c r="C80" s="83"/>
      <c r="D80" s="84"/>
      <c r="E80" s="84"/>
      <c r="F80" s="84"/>
      <c r="G80" s="84"/>
      <c r="H80" s="84"/>
      <c r="I80" s="84"/>
      <c r="J80" s="84"/>
      <c r="K80" s="84"/>
      <c r="L80" s="85"/>
      <c r="M80" s="86"/>
      <c r="N80" s="86"/>
      <c r="O80" s="86"/>
      <c r="P80" s="86"/>
      <c r="Q80" s="86"/>
      <c r="R80" s="86"/>
      <c r="S80" s="86"/>
      <c r="T80" s="86"/>
      <c r="U80" s="86"/>
      <c r="V80" s="86"/>
      <c r="W80" s="86"/>
      <c r="X80" s="87"/>
      <c r="Y80" s="87"/>
      <c r="Z80" s="88"/>
      <c r="AA80" s="91"/>
      <c r="AB80" s="90"/>
    </row>
    <row r="81" customFormat="false" ht="37.5" hidden="false" customHeight="true" outlineLevel="0" collapsed="false">
      <c r="A81" s="34"/>
      <c r="B81" s="74" t="n">
        <f aca="false">B80+1</f>
        <v>49</v>
      </c>
      <c r="C81" s="83"/>
      <c r="D81" s="84"/>
      <c r="E81" s="84"/>
      <c r="F81" s="84"/>
      <c r="G81" s="84"/>
      <c r="H81" s="84"/>
      <c r="I81" s="84"/>
      <c r="J81" s="84"/>
      <c r="K81" s="84"/>
      <c r="L81" s="85"/>
      <c r="M81" s="86"/>
      <c r="N81" s="86"/>
      <c r="O81" s="86"/>
      <c r="P81" s="86"/>
      <c r="Q81" s="86"/>
      <c r="R81" s="86"/>
      <c r="S81" s="86"/>
      <c r="T81" s="86"/>
      <c r="U81" s="86"/>
      <c r="V81" s="86"/>
      <c r="W81" s="86"/>
      <c r="X81" s="87"/>
      <c r="Y81" s="87"/>
      <c r="Z81" s="88"/>
      <c r="AA81" s="91"/>
      <c r="AB81" s="90"/>
    </row>
    <row r="82" customFormat="false" ht="37.5" hidden="false" customHeight="true" outlineLevel="0" collapsed="false">
      <c r="A82" s="34"/>
      <c r="B82" s="74" t="n">
        <f aca="false">B81+1</f>
        <v>50</v>
      </c>
      <c r="C82" s="83"/>
      <c r="D82" s="84"/>
      <c r="E82" s="84"/>
      <c r="F82" s="84"/>
      <c r="G82" s="84"/>
      <c r="H82" s="84"/>
      <c r="I82" s="84"/>
      <c r="J82" s="84"/>
      <c r="K82" s="84"/>
      <c r="L82" s="85"/>
      <c r="M82" s="86"/>
      <c r="N82" s="86"/>
      <c r="O82" s="86"/>
      <c r="P82" s="86"/>
      <c r="Q82" s="86"/>
      <c r="R82" s="86"/>
      <c r="S82" s="86"/>
      <c r="T82" s="86"/>
      <c r="U82" s="86"/>
      <c r="V82" s="86"/>
      <c r="W82" s="86"/>
      <c r="X82" s="87"/>
      <c r="Y82" s="87"/>
      <c r="Z82" s="88"/>
      <c r="AA82" s="91"/>
      <c r="AB82" s="90"/>
    </row>
    <row r="83" customFormat="false" ht="37.5" hidden="false" customHeight="true" outlineLevel="0" collapsed="false">
      <c r="A83" s="34"/>
      <c r="B83" s="74" t="n">
        <f aca="false">B82+1</f>
        <v>51</v>
      </c>
      <c r="C83" s="83"/>
      <c r="D83" s="84"/>
      <c r="E83" s="84"/>
      <c r="F83" s="84"/>
      <c r="G83" s="84"/>
      <c r="H83" s="84"/>
      <c r="I83" s="84"/>
      <c r="J83" s="84"/>
      <c r="K83" s="84"/>
      <c r="L83" s="85"/>
      <c r="M83" s="86"/>
      <c r="N83" s="86"/>
      <c r="O83" s="86"/>
      <c r="P83" s="86"/>
      <c r="Q83" s="86"/>
      <c r="R83" s="86"/>
      <c r="S83" s="86"/>
      <c r="T83" s="86"/>
      <c r="U83" s="86"/>
      <c r="V83" s="86"/>
      <c r="W83" s="86"/>
      <c r="X83" s="87"/>
      <c r="Y83" s="87"/>
      <c r="Z83" s="88"/>
      <c r="AA83" s="91"/>
      <c r="AB83" s="90"/>
    </row>
    <row r="84" customFormat="false" ht="37.5" hidden="false" customHeight="true" outlineLevel="0" collapsed="false">
      <c r="A84" s="34"/>
      <c r="B84" s="74" t="n">
        <f aca="false">B83+1</f>
        <v>52</v>
      </c>
      <c r="C84" s="83"/>
      <c r="D84" s="84"/>
      <c r="E84" s="84"/>
      <c r="F84" s="84"/>
      <c r="G84" s="84"/>
      <c r="H84" s="84"/>
      <c r="I84" s="84"/>
      <c r="J84" s="84"/>
      <c r="K84" s="84"/>
      <c r="L84" s="85"/>
      <c r="M84" s="86"/>
      <c r="N84" s="86"/>
      <c r="O84" s="86"/>
      <c r="P84" s="86"/>
      <c r="Q84" s="86"/>
      <c r="R84" s="86"/>
      <c r="S84" s="86"/>
      <c r="T84" s="86"/>
      <c r="U84" s="86"/>
      <c r="V84" s="86"/>
      <c r="W84" s="86"/>
      <c r="X84" s="87"/>
      <c r="Y84" s="87"/>
      <c r="Z84" s="88"/>
      <c r="AA84" s="91"/>
      <c r="AB84" s="90"/>
    </row>
    <row r="85" customFormat="false" ht="37.5" hidden="false" customHeight="true" outlineLevel="0" collapsed="false">
      <c r="A85" s="34"/>
      <c r="B85" s="74" t="n">
        <f aca="false">B84+1</f>
        <v>53</v>
      </c>
      <c r="C85" s="83"/>
      <c r="D85" s="84"/>
      <c r="E85" s="84"/>
      <c r="F85" s="84"/>
      <c r="G85" s="84"/>
      <c r="H85" s="84"/>
      <c r="I85" s="84"/>
      <c r="J85" s="84"/>
      <c r="K85" s="84"/>
      <c r="L85" s="85"/>
      <c r="M85" s="86"/>
      <c r="N85" s="86"/>
      <c r="O85" s="86"/>
      <c r="P85" s="86"/>
      <c r="Q85" s="86"/>
      <c r="R85" s="86"/>
      <c r="S85" s="86"/>
      <c r="T85" s="86"/>
      <c r="U85" s="86"/>
      <c r="V85" s="86"/>
      <c r="W85" s="86"/>
      <c r="X85" s="87"/>
      <c r="Y85" s="87"/>
      <c r="Z85" s="88"/>
      <c r="AA85" s="91"/>
      <c r="AB85" s="90"/>
    </row>
    <row r="86" customFormat="false" ht="37.5" hidden="false" customHeight="true" outlineLevel="0" collapsed="false">
      <c r="A86" s="34"/>
      <c r="B86" s="74" t="n">
        <f aca="false">B85+1</f>
        <v>54</v>
      </c>
      <c r="C86" s="83"/>
      <c r="D86" s="84"/>
      <c r="E86" s="84"/>
      <c r="F86" s="84"/>
      <c r="G86" s="84"/>
      <c r="H86" s="84"/>
      <c r="I86" s="84"/>
      <c r="J86" s="84"/>
      <c r="K86" s="84"/>
      <c r="L86" s="85"/>
      <c r="M86" s="86"/>
      <c r="N86" s="86"/>
      <c r="O86" s="86"/>
      <c r="P86" s="86"/>
      <c r="Q86" s="86"/>
      <c r="R86" s="86"/>
      <c r="S86" s="86"/>
      <c r="T86" s="86"/>
      <c r="U86" s="86"/>
      <c r="V86" s="86"/>
      <c r="W86" s="86"/>
      <c r="X86" s="87"/>
      <c r="Y86" s="87"/>
      <c r="Z86" s="88"/>
      <c r="AA86" s="91"/>
      <c r="AB86" s="90"/>
    </row>
    <row r="87" customFormat="false" ht="37.5" hidden="false" customHeight="true" outlineLevel="0" collapsed="false">
      <c r="A87" s="34"/>
      <c r="B87" s="74" t="n">
        <f aca="false">B86+1</f>
        <v>55</v>
      </c>
      <c r="C87" s="83"/>
      <c r="D87" s="84"/>
      <c r="E87" s="84"/>
      <c r="F87" s="84"/>
      <c r="G87" s="84"/>
      <c r="H87" s="84"/>
      <c r="I87" s="84"/>
      <c r="J87" s="84"/>
      <c r="K87" s="84"/>
      <c r="L87" s="85"/>
      <c r="M87" s="86"/>
      <c r="N87" s="86"/>
      <c r="O87" s="86"/>
      <c r="P87" s="86"/>
      <c r="Q87" s="86"/>
      <c r="R87" s="86"/>
      <c r="S87" s="86"/>
      <c r="T87" s="86"/>
      <c r="U87" s="86"/>
      <c r="V87" s="86"/>
      <c r="W87" s="86"/>
      <c r="X87" s="87"/>
      <c r="Y87" s="87"/>
      <c r="Z87" s="88"/>
      <c r="AA87" s="91"/>
      <c r="AB87" s="90"/>
    </row>
    <row r="88" customFormat="false" ht="37.5" hidden="false" customHeight="true" outlineLevel="0" collapsed="false">
      <c r="A88" s="34"/>
      <c r="B88" s="74" t="n">
        <f aca="false">B87+1</f>
        <v>56</v>
      </c>
      <c r="C88" s="83"/>
      <c r="D88" s="84"/>
      <c r="E88" s="84"/>
      <c r="F88" s="84"/>
      <c r="G88" s="84"/>
      <c r="H88" s="84"/>
      <c r="I88" s="84"/>
      <c r="J88" s="84"/>
      <c r="K88" s="84"/>
      <c r="L88" s="85"/>
      <c r="M88" s="86"/>
      <c r="N88" s="86"/>
      <c r="O88" s="86"/>
      <c r="P88" s="86"/>
      <c r="Q88" s="86"/>
      <c r="R88" s="86"/>
      <c r="S88" s="86"/>
      <c r="T88" s="86"/>
      <c r="U88" s="86"/>
      <c r="V88" s="86"/>
      <c r="W88" s="86"/>
      <c r="X88" s="87"/>
      <c r="Y88" s="87"/>
      <c r="Z88" s="88"/>
      <c r="AA88" s="91"/>
      <c r="AB88" s="90"/>
    </row>
    <row r="89" customFormat="false" ht="37.5" hidden="false" customHeight="true" outlineLevel="0" collapsed="false">
      <c r="A89" s="34"/>
      <c r="B89" s="74" t="n">
        <f aca="false">B88+1</f>
        <v>57</v>
      </c>
      <c r="C89" s="83"/>
      <c r="D89" s="84"/>
      <c r="E89" s="84"/>
      <c r="F89" s="84"/>
      <c r="G89" s="84"/>
      <c r="H89" s="84"/>
      <c r="I89" s="84"/>
      <c r="J89" s="84"/>
      <c r="K89" s="84"/>
      <c r="L89" s="85"/>
      <c r="M89" s="86"/>
      <c r="N89" s="86"/>
      <c r="O89" s="86"/>
      <c r="P89" s="86"/>
      <c r="Q89" s="86"/>
      <c r="R89" s="86"/>
      <c r="S89" s="86"/>
      <c r="T89" s="86"/>
      <c r="U89" s="86"/>
      <c r="V89" s="86"/>
      <c r="W89" s="86"/>
      <c r="X89" s="87"/>
      <c r="Y89" s="87"/>
      <c r="Z89" s="88"/>
      <c r="AA89" s="91"/>
      <c r="AB89" s="90"/>
    </row>
    <row r="90" customFormat="false" ht="37.5" hidden="false" customHeight="true" outlineLevel="0" collapsed="false">
      <c r="A90" s="34"/>
      <c r="B90" s="74" t="n">
        <f aca="false">B89+1</f>
        <v>58</v>
      </c>
      <c r="C90" s="83"/>
      <c r="D90" s="84"/>
      <c r="E90" s="84"/>
      <c r="F90" s="84"/>
      <c r="G90" s="84"/>
      <c r="H90" s="84"/>
      <c r="I90" s="84"/>
      <c r="J90" s="84"/>
      <c r="K90" s="84"/>
      <c r="L90" s="85"/>
      <c r="M90" s="86"/>
      <c r="N90" s="86"/>
      <c r="O90" s="86"/>
      <c r="P90" s="86"/>
      <c r="Q90" s="86"/>
      <c r="R90" s="86"/>
      <c r="S90" s="86"/>
      <c r="T90" s="86"/>
      <c r="U90" s="86"/>
      <c r="V90" s="86"/>
      <c r="W90" s="86"/>
      <c r="X90" s="87"/>
      <c r="Y90" s="87"/>
      <c r="Z90" s="88"/>
      <c r="AA90" s="91"/>
      <c r="AB90" s="90"/>
    </row>
    <row r="91" customFormat="false" ht="37.5" hidden="false" customHeight="true" outlineLevel="0" collapsed="false">
      <c r="A91" s="34"/>
      <c r="B91" s="74" t="n">
        <f aca="false">B90+1</f>
        <v>59</v>
      </c>
      <c r="C91" s="83"/>
      <c r="D91" s="84"/>
      <c r="E91" s="84"/>
      <c r="F91" s="84"/>
      <c r="G91" s="84"/>
      <c r="H91" s="84"/>
      <c r="I91" s="84"/>
      <c r="J91" s="84"/>
      <c r="K91" s="84"/>
      <c r="L91" s="85"/>
      <c r="M91" s="86"/>
      <c r="N91" s="86"/>
      <c r="O91" s="86"/>
      <c r="P91" s="86"/>
      <c r="Q91" s="86"/>
      <c r="R91" s="86"/>
      <c r="S91" s="86"/>
      <c r="T91" s="86"/>
      <c r="U91" s="86"/>
      <c r="V91" s="86"/>
      <c r="W91" s="86"/>
      <c r="X91" s="87"/>
      <c r="Y91" s="87"/>
      <c r="Z91" s="88"/>
      <c r="AA91" s="91"/>
      <c r="AB91" s="90"/>
    </row>
    <row r="92" customFormat="false" ht="37.5" hidden="false" customHeight="true" outlineLevel="0" collapsed="false">
      <c r="A92" s="34"/>
      <c r="B92" s="74" t="n">
        <f aca="false">B91+1</f>
        <v>60</v>
      </c>
      <c r="C92" s="83"/>
      <c r="D92" s="84"/>
      <c r="E92" s="84"/>
      <c r="F92" s="84"/>
      <c r="G92" s="84"/>
      <c r="H92" s="84"/>
      <c r="I92" s="84"/>
      <c r="J92" s="84"/>
      <c r="K92" s="84"/>
      <c r="L92" s="85"/>
      <c r="M92" s="86"/>
      <c r="N92" s="86"/>
      <c r="O92" s="86"/>
      <c r="P92" s="86"/>
      <c r="Q92" s="86"/>
      <c r="R92" s="86"/>
      <c r="S92" s="86"/>
      <c r="T92" s="86"/>
      <c r="U92" s="86"/>
      <c r="V92" s="86"/>
      <c r="W92" s="86"/>
      <c r="X92" s="87"/>
      <c r="Y92" s="87"/>
      <c r="Z92" s="88"/>
      <c r="AA92" s="91"/>
      <c r="AB92" s="90"/>
    </row>
    <row r="93" customFormat="false" ht="37.5" hidden="false" customHeight="true" outlineLevel="0" collapsed="false">
      <c r="A93" s="34"/>
      <c r="B93" s="74" t="n">
        <f aca="false">B92+1</f>
        <v>61</v>
      </c>
      <c r="C93" s="83"/>
      <c r="D93" s="84"/>
      <c r="E93" s="84"/>
      <c r="F93" s="84"/>
      <c r="G93" s="84"/>
      <c r="H93" s="84"/>
      <c r="I93" s="84"/>
      <c r="J93" s="84"/>
      <c r="K93" s="84"/>
      <c r="L93" s="85"/>
      <c r="M93" s="86"/>
      <c r="N93" s="86"/>
      <c r="O93" s="86"/>
      <c r="P93" s="86"/>
      <c r="Q93" s="86"/>
      <c r="R93" s="86"/>
      <c r="S93" s="86"/>
      <c r="T93" s="86"/>
      <c r="U93" s="86"/>
      <c r="V93" s="86"/>
      <c r="W93" s="86"/>
      <c r="X93" s="87"/>
      <c r="Y93" s="87"/>
      <c r="Z93" s="88"/>
      <c r="AA93" s="91"/>
      <c r="AB93" s="90"/>
    </row>
    <row r="94" customFormat="false" ht="37.5" hidden="false" customHeight="true" outlineLevel="0" collapsed="false">
      <c r="A94" s="34"/>
      <c r="B94" s="74" t="n">
        <f aca="false">B93+1</f>
        <v>62</v>
      </c>
      <c r="C94" s="83"/>
      <c r="D94" s="84"/>
      <c r="E94" s="84"/>
      <c r="F94" s="84"/>
      <c r="G94" s="84"/>
      <c r="H94" s="84"/>
      <c r="I94" s="84"/>
      <c r="J94" s="84"/>
      <c r="K94" s="84"/>
      <c r="L94" s="85"/>
      <c r="M94" s="86"/>
      <c r="N94" s="86"/>
      <c r="O94" s="86"/>
      <c r="P94" s="86"/>
      <c r="Q94" s="86"/>
      <c r="R94" s="86"/>
      <c r="S94" s="86"/>
      <c r="T94" s="86"/>
      <c r="U94" s="86"/>
      <c r="V94" s="86"/>
      <c r="W94" s="86"/>
      <c r="X94" s="87"/>
      <c r="Y94" s="87"/>
      <c r="Z94" s="88"/>
      <c r="AA94" s="91"/>
      <c r="AB94" s="90"/>
    </row>
    <row r="95" customFormat="false" ht="37.5" hidden="false" customHeight="true" outlineLevel="0" collapsed="false">
      <c r="A95" s="34"/>
      <c r="B95" s="74" t="n">
        <f aca="false">B94+1</f>
        <v>63</v>
      </c>
      <c r="C95" s="83"/>
      <c r="D95" s="84"/>
      <c r="E95" s="84"/>
      <c r="F95" s="84"/>
      <c r="G95" s="84"/>
      <c r="H95" s="84"/>
      <c r="I95" s="84"/>
      <c r="J95" s="84"/>
      <c r="K95" s="84"/>
      <c r="L95" s="85"/>
      <c r="M95" s="86"/>
      <c r="N95" s="86"/>
      <c r="O95" s="86"/>
      <c r="P95" s="86"/>
      <c r="Q95" s="86"/>
      <c r="R95" s="86"/>
      <c r="S95" s="86"/>
      <c r="T95" s="86"/>
      <c r="U95" s="86"/>
      <c r="V95" s="86"/>
      <c r="W95" s="86"/>
      <c r="X95" s="87"/>
      <c r="Y95" s="87"/>
      <c r="Z95" s="88"/>
      <c r="AA95" s="91"/>
      <c r="AB95" s="90"/>
    </row>
    <row r="96" customFormat="false" ht="37.5" hidden="false" customHeight="true" outlineLevel="0" collapsed="false">
      <c r="A96" s="34"/>
      <c r="B96" s="74" t="n">
        <f aca="false">B95+1</f>
        <v>64</v>
      </c>
      <c r="C96" s="83"/>
      <c r="D96" s="84"/>
      <c r="E96" s="84"/>
      <c r="F96" s="84"/>
      <c r="G96" s="84"/>
      <c r="H96" s="84"/>
      <c r="I96" s="84"/>
      <c r="J96" s="84"/>
      <c r="K96" s="84"/>
      <c r="L96" s="85"/>
      <c r="M96" s="86"/>
      <c r="N96" s="86"/>
      <c r="O96" s="86"/>
      <c r="P96" s="86"/>
      <c r="Q96" s="86"/>
      <c r="R96" s="86"/>
      <c r="S96" s="86"/>
      <c r="T96" s="86"/>
      <c r="U96" s="86"/>
      <c r="V96" s="86"/>
      <c r="W96" s="86"/>
      <c r="X96" s="87"/>
      <c r="Y96" s="87"/>
      <c r="Z96" s="88"/>
      <c r="AA96" s="91"/>
      <c r="AB96" s="90"/>
    </row>
    <row r="97" customFormat="false" ht="37.5" hidden="false" customHeight="true" outlineLevel="0" collapsed="false">
      <c r="A97" s="34"/>
      <c r="B97" s="74" t="n">
        <f aca="false">B96+1</f>
        <v>65</v>
      </c>
      <c r="C97" s="83"/>
      <c r="D97" s="84"/>
      <c r="E97" s="84"/>
      <c r="F97" s="84"/>
      <c r="G97" s="84"/>
      <c r="H97" s="84"/>
      <c r="I97" s="84"/>
      <c r="J97" s="84"/>
      <c r="K97" s="84"/>
      <c r="L97" s="85"/>
      <c r="M97" s="86"/>
      <c r="N97" s="86"/>
      <c r="O97" s="86"/>
      <c r="P97" s="86"/>
      <c r="Q97" s="86"/>
      <c r="R97" s="86"/>
      <c r="S97" s="86"/>
      <c r="T97" s="86"/>
      <c r="U97" s="86"/>
      <c r="V97" s="86"/>
      <c r="W97" s="86"/>
      <c r="X97" s="87"/>
      <c r="Y97" s="87"/>
      <c r="Z97" s="88"/>
      <c r="AA97" s="91"/>
      <c r="AB97" s="90"/>
    </row>
    <row r="98" customFormat="false" ht="37.5" hidden="false" customHeight="true" outlineLevel="0" collapsed="false">
      <c r="A98" s="34"/>
      <c r="B98" s="74" t="n">
        <f aca="false">B97+1</f>
        <v>66</v>
      </c>
      <c r="C98" s="83"/>
      <c r="D98" s="84"/>
      <c r="E98" s="84"/>
      <c r="F98" s="84"/>
      <c r="G98" s="84"/>
      <c r="H98" s="84"/>
      <c r="I98" s="84"/>
      <c r="J98" s="84"/>
      <c r="K98" s="84"/>
      <c r="L98" s="85"/>
      <c r="M98" s="86"/>
      <c r="N98" s="86"/>
      <c r="O98" s="86"/>
      <c r="P98" s="86"/>
      <c r="Q98" s="86"/>
      <c r="R98" s="86"/>
      <c r="S98" s="86"/>
      <c r="T98" s="86"/>
      <c r="U98" s="86"/>
      <c r="V98" s="86"/>
      <c r="W98" s="86"/>
      <c r="X98" s="87"/>
      <c r="Y98" s="87"/>
      <c r="Z98" s="88"/>
      <c r="AA98" s="91"/>
      <c r="AB98" s="90"/>
    </row>
    <row r="99" customFormat="false" ht="37.5" hidden="false" customHeight="true" outlineLevel="0" collapsed="false">
      <c r="A99" s="34"/>
      <c r="B99" s="74" t="n">
        <f aca="false">B98+1</f>
        <v>67</v>
      </c>
      <c r="C99" s="83"/>
      <c r="D99" s="84"/>
      <c r="E99" s="84"/>
      <c r="F99" s="84"/>
      <c r="G99" s="84"/>
      <c r="H99" s="84"/>
      <c r="I99" s="84"/>
      <c r="J99" s="84"/>
      <c r="K99" s="84"/>
      <c r="L99" s="85"/>
      <c r="M99" s="86"/>
      <c r="N99" s="86"/>
      <c r="O99" s="86"/>
      <c r="P99" s="86"/>
      <c r="Q99" s="86"/>
      <c r="R99" s="86"/>
      <c r="S99" s="86"/>
      <c r="T99" s="86"/>
      <c r="U99" s="86"/>
      <c r="V99" s="86"/>
      <c r="W99" s="86"/>
      <c r="X99" s="87"/>
      <c r="Y99" s="87"/>
      <c r="Z99" s="88"/>
      <c r="AA99" s="91"/>
      <c r="AB99" s="90"/>
    </row>
    <row r="100" customFormat="false" ht="37.5" hidden="false" customHeight="true" outlineLevel="0" collapsed="false">
      <c r="A100" s="34"/>
      <c r="B100" s="74" t="n">
        <f aca="false">B99+1</f>
        <v>68</v>
      </c>
      <c r="C100" s="83"/>
      <c r="D100" s="84"/>
      <c r="E100" s="84"/>
      <c r="F100" s="84"/>
      <c r="G100" s="84"/>
      <c r="H100" s="84"/>
      <c r="I100" s="84"/>
      <c r="J100" s="84"/>
      <c r="K100" s="84"/>
      <c r="L100" s="85"/>
      <c r="M100" s="86"/>
      <c r="N100" s="86"/>
      <c r="O100" s="86"/>
      <c r="P100" s="86"/>
      <c r="Q100" s="86"/>
      <c r="R100" s="86"/>
      <c r="S100" s="86"/>
      <c r="T100" s="86"/>
      <c r="U100" s="86"/>
      <c r="V100" s="86"/>
      <c r="W100" s="86"/>
      <c r="X100" s="87"/>
      <c r="Y100" s="87"/>
      <c r="Z100" s="88"/>
      <c r="AA100" s="91"/>
      <c r="AB100" s="90"/>
    </row>
    <row r="101" customFormat="false" ht="37.5" hidden="false" customHeight="true" outlineLevel="0" collapsed="false">
      <c r="A101" s="34"/>
      <c r="B101" s="74" t="n">
        <f aca="false">B100+1</f>
        <v>69</v>
      </c>
      <c r="C101" s="83"/>
      <c r="D101" s="84"/>
      <c r="E101" s="84"/>
      <c r="F101" s="84"/>
      <c r="G101" s="84"/>
      <c r="H101" s="84"/>
      <c r="I101" s="84"/>
      <c r="J101" s="84"/>
      <c r="K101" s="84"/>
      <c r="L101" s="85"/>
      <c r="M101" s="86"/>
      <c r="N101" s="86"/>
      <c r="O101" s="86"/>
      <c r="P101" s="86"/>
      <c r="Q101" s="86"/>
      <c r="R101" s="86"/>
      <c r="S101" s="86"/>
      <c r="T101" s="86"/>
      <c r="U101" s="86"/>
      <c r="V101" s="86"/>
      <c r="W101" s="86"/>
      <c r="X101" s="87"/>
      <c r="Y101" s="87"/>
      <c r="Z101" s="88"/>
      <c r="AA101" s="91"/>
      <c r="AB101" s="90"/>
    </row>
    <row r="102" customFormat="false" ht="37.5" hidden="false" customHeight="true" outlineLevel="0" collapsed="false">
      <c r="A102" s="34"/>
      <c r="B102" s="74" t="n">
        <f aca="false">B101+1</f>
        <v>70</v>
      </c>
      <c r="C102" s="83"/>
      <c r="D102" s="84"/>
      <c r="E102" s="84"/>
      <c r="F102" s="84"/>
      <c r="G102" s="84"/>
      <c r="H102" s="84"/>
      <c r="I102" s="84"/>
      <c r="J102" s="84"/>
      <c r="K102" s="84"/>
      <c r="L102" s="85"/>
      <c r="M102" s="86"/>
      <c r="N102" s="86"/>
      <c r="O102" s="86"/>
      <c r="P102" s="86"/>
      <c r="Q102" s="86"/>
      <c r="R102" s="86"/>
      <c r="S102" s="86"/>
      <c r="T102" s="86"/>
      <c r="U102" s="86"/>
      <c r="V102" s="86"/>
      <c r="W102" s="86"/>
      <c r="X102" s="87"/>
      <c r="Y102" s="87"/>
      <c r="Z102" s="88"/>
      <c r="AA102" s="91"/>
      <c r="AB102" s="90"/>
    </row>
    <row r="103" customFormat="false" ht="37.5" hidden="false" customHeight="true" outlineLevel="0" collapsed="false">
      <c r="A103" s="34"/>
      <c r="B103" s="74" t="n">
        <f aca="false">B102+1</f>
        <v>71</v>
      </c>
      <c r="C103" s="83"/>
      <c r="D103" s="84"/>
      <c r="E103" s="84"/>
      <c r="F103" s="84"/>
      <c r="G103" s="84"/>
      <c r="H103" s="84"/>
      <c r="I103" s="84"/>
      <c r="J103" s="84"/>
      <c r="K103" s="84"/>
      <c r="L103" s="85"/>
      <c r="M103" s="86"/>
      <c r="N103" s="86"/>
      <c r="O103" s="86"/>
      <c r="P103" s="86"/>
      <c r="Q103" s="86"/>
      <c r="R103" s="86"/>
      <c r="S103" s="86"/>
      <c r="T103" s="86"/>
      <c r="U103" s="86"/>
      <c r="V103" s="86"/>
      <c r="W103" s="86"/>
      <c r="X103" s="87"/>
      <c r="Y103" s="87"/>
      <c r="Z103" s="88"/>
      <c r="AA103" s="91"/>
      <c r="AB103" s="90"/>
    </row>
    <row r="104" customFormat="false" ht="37.5" hidden="false" customHeight="true" outlineLevel="0" collapsed="false">
      <c r="A104" s="34"/>
      <c r="B104" s="74" t="n">
        <f aca="false">B103+1</f>
        <v>72</v>
      </c>
      <c r="C104" s="83"/>
      <c r="D104" s="84"/>
      <c r="E104" s="84"/>
      <c r="F104" s="84"/>
      <c r="G104" s="84"/>
      <c r="H104" s="84"/>
      <c r="I104" s="84"/>
      <c r="J104" s="84"/>
      <c r="K104" s="84"/>
      <c r="L104" s="85"/>
      <c r="M104" s="86"/>
      <c r="N104" s="86"/>
      <c r="O104" s="86"/>
      <c r="P104" s="86"/>
      <c r="Q104" s="86"/>
      <c r="R104" s="86"/>
      <c r="S104" s="86"/>
      <c r="T104" s="86"/>
      <c r="U104" s="86"/>
      <c r="V104" s="86"/>
      <c r="W104" s="86"/>
      <c r="X104" s="87"/>
      <c r="Y104" s="87"/>
      <c r="Z104" s="88"/>
      <c r="AA104" s="91"/>
      <c r="AB104" s="90"/>
    </row>
    <row r="105" customFormat="false" ht="37.5" hidden="false" customHeight="true" outlineLevel="0" collapsed="false">
      <c r="A105" s="34"/>
      <c r="B105" s="74" t="n">
        <f aca="false">B104+1</f>
        <v>73</v>
      </c>
      <c r="C105" s="83"/>
      <c r="D105" s="84"/>
      <c r="E105" s="84"/>
      <c r="F105" s="84"/>
      <c r="G105" s="84"/>
      <c r="H105" s="84"/>
      <c r="I105" s="84"/>
      <c r="J105" s="84"/>
      <c r="K105" s="84"/>
      <c r="L105" s="85"/>
      <c r="M105" s="86"/>
      <c r="N105" s="86"/>
      <c r="O105" s="86"/>
      <c r="P105" s="86"/>
      <c r="Q105" s="86"/>
      <c r="R105" s="86"/>
      <c r="S105" s="86"/>
      <c r="T105" s="86"/>
      <c r="U105" s="86"/>
      <c r="V105" s="86"/>
      <c r="W105" s="86"/>
      <c r="X105" s="87"/>
      <c r="Y105" s="87"/>
      <c r="Z105" s="88"/>
      <c r="AA105" s="91"/>
      <c r="AB105" s="90"/>
    </row>
    <row r="106" customFormat="false" ht="37.5" hidden="false" customHeight="true" outlineLevel="0" collapsed="false">
      <c r="A106" s="34"/>
      <c r="B106" s="74" t="n">
        <f aca="false">B105+1</f>
        <v>74</v>
      </c>
      <c r="C106" s="83"/>
      <c r="D106" s="84"/>
      <c r="E106" s="84"/>
      <c r="F106" s="84"/>
      <c r="G106" s="84"/>
      <c r="H106" s="84"/>
      <c r="I106" s="84"/>
      <c r="J106" s="84"/>
      <c r="K106" s="84"/>
      <c r="L106" s="85"/>
      <c r="M106" s="86"/>
      <c r="N106" s="86"/>
      <c r="O106" s="86"/>
      <c r="P106" s="86"/>
      <c r="Q106" s="86"/>
      <c r="R106" s="86"/>
      <c r="S106" s="86"/>
      <c r="T106" s="86"/>
      <c r="U106" s="86"/>
      <c r="V106" s="86"/>
      <c r="W106" s="86"/>
      <c r="X106" s="87"/>
      <c r="Y106" s="87"/>
      <c r="Z106" s="88"/>
      <c r="AA106" s="91"/>
      <c r="AB106" s="90"/>
    </row>
    <row r="107" customFormat="false" ht="37.5" hidden="false" customHeight="true" outlineLevel="0" collapsed="false">
      <c r="A107" s="34"/>
      <c r="B107" s="74" t="n">
        <f aca="false">B106+1</f>
        <v>75</v>
      </c>
      <c r="C107" s="83"/>
      <c r="D107" s="84"/>
      <c r="E107" s="84"/>
      <c r="F107" s="84"/>
      <c r="G107" s="84"/>
      <c r="H107" s="84"/>
      <c r="I107" s="84"/>
      <c r="J107" s="84"/>
      <c r="K107" s="84"/>
      <c r="L107" s="85"/>
      <c r="M107" s="86"/>
      <c r="N107" s="86"/>
      <c r="O107" s="86"/>
      <c r="P107" s="86"/>
      <c r="Q107" s="86"/>
      <c r="R107" s="86"/>
      <c r="S107" s="86"/>
      <c r="T107" s="86"/>
      <c r="U107" s="86"/>
      <c r="V107" s="86"/>
      <c r="W107" s="86"/>
      <c r="X107" s="87"/>
      <c r="Y107" s="87"/>
      <c r="Z107" s="88"/>
      <c r="AA107" s="91"/>
      <c r="AB107" s="90"/>
    </row>
    <row r="108" customFormat="false" ht="37.5" hidden="false" customHeight="true" outlineLevel="0" collapsed="false">
      <c r="A108" s="34"/>
      <c r="B108" s="74" t="n">
        <f aca="false">B107+1</f>
        <v>76</v>
      </c>
      <c r="C108" s="83"/>
      <c r="D108" s="84"/>
      <c r="E108" s="84"/>
      <c r="F108" s="84"/>
      <c r="G108" s="84"/>
      <c r="H108" s="84"/>
      <c r="I108" s="84"/>
      <c r="J108" s="84"/>
      <c r="K108" s="84"/>
      <c r="L108" s="85"/>
      <c r="M108" s="86"/>
      <c r="N108" s="86"/>
      <c r="O108" s="86"/>
      <c r="P108" s="86"/>
      <c r="Q108" s="86"/>
      <c r="R108" s="86"/>
      <c r="S108" s="86"/>
      <c r="T108" s="86"/>
      <c r="U108" s="86"/>
      <c r="V108" s="86"/>
      <c r="W108" s="86"/>
      <c r="X108" s="87"/>
      <c r="Y108" s="87"/>
      <c r="Z108" s="88"/>
      <c r="AA108" s="91"/>
      <c r="AB108" s="90"/>
    </row>
    <row r="109" customFormat="false" ht="37.5" hidden="false" customHeight="true" outlineLevel="0" collapsed="false">
      <c r="A109" s="34"/>
      <c r="B109" s="74" t="n">
        <f aca="false">B108+1</f>
        <v>77</v>
      </c>
      <c r="C109" s="83"/>
      <c r="D109" s="84"/>
      <c r="E109" s="84"/>
      <c r="F109" s="84"/>
      <c r="G109" s="84"/>
      <c r="H109" s="84"/>
      <c r="I109" s="84"/>
      <c r="J109" s="84"/>
      <c r="K109" s="84"/>
      <c r="L109" s="85"/>
      <c r="M109" s="86"/>
      <c r="N109" s="86"/>
      <c r="O109" s="86"/>
      <c r="P109" s="86"/>
      <c r="Q109" s="86"/>
      <c r="R109" s="86"/>
      <c r="S109" s="86"/>
      <c r="T109" s="86"/>
      <c r="U109" s="86"/>
      <c r="V109" s="86"/>
      <c r="W109" s="86"/>
      <c r="X109" s="87"/>
      <c r="Y109" s="87"/>
      <c r="Z109" s="88"/>
      <c r="AA109" s="91"/>
      <c r="AB109" s="90"/>
    </row>
    <row r="110" customFormat="false" ht="37.5" hidden="false" customHeight="true" outlineLevel="0" collapsed="false">
      <c r="A110" s="34"/>
      <c r="B110" s="74" t="n">
        <f aca="false">B109+1</f>
        <v>78</v>
      </c>
      <c r="C110" s="83"/>
      <c r="D110" s="84"/>
      <c r="E110" s="84"/>
      <c r="F110" s="84"/>
      <c r="G110" s="84"/>
      <c r="H110" s="84"/>
      <c r="I110" s="84"/>
      <c r="J110" s="84"/>
      <c r="K110" s="84"/>
      <c r="L110" s="85"/>
      <c r="M110" s="86"/>
      <c r="N110" s="86"/>
      <c r="O110" s="86"/>
      <c r="P110" s="86"/>
      <c r="Q110" s="86"/>
      <c r="R110" s="86"/>
      <c r="S110" s="86"/>
      <c r="T110" s="86"/>
      <c r="U110" s="86"/>
      <c r="V110" s="86"/>
      <c r="W110" s="86"/>
      <c r="X110" s="87"/>
      <c r="Y110" s="87"/>
      <c r="Z110" s="88"/>
      <c r="AA110" s="91"/>
      <c r="AB110" s="90"/>
    </row>
    <row r="111" customFormat="false" ht="37.5" hidden="false" customHeight="true" outlineLevel="0" collapsed="false">
      <c r="A111" s="34"/>
      <c r="B111" s="74" t="n">
        <f aca="false">B110+1</f>
        <v>79</v>
      </c>
      <c r="C111" s="83"/>
      <c r="D111" s="84"/>
      <c r="E111" s="84"/>
      <c r="F111" s="84"/>
      <c r="G111" s="84"/>
      <c r="H111" s="84"/>
      <c r="I111" s="84"/>
      <c r="J111" s="84"/>
      <c r="K111" s="84"/>
      <c r="L111" s="85"/>
      <c r="M111" s="86"/>
      <c r="N111" s="86"/>
      <c r="O111" s="86"/>
      <c r="P111" s="86"/>
      <c r="Q111" s="86"/>
      <c r="R111" s="86"/>
      <c r="S111" s="86"/>
      <c r="T111" s="86"/>
      <c r="U111" s="86"/>
      <c r="V111" s="86"/>
      <c r="W111" s="86"/>
      <c r="X111" s="87"/>
      <c r="Y111" s="87"/>
      <c r="Z111" s="88"/>
      <c r="AA111" s="91"/>
      <c r="AB111" s="90"/>
    </row>
    <row r="112" customFormat="false" ht="37.5" hidden="false" customHeight="true" outlineLevel="0" collapsed="false">
      <c r="A112" s="34"/>
      <c r="B112" s="74" t="n">
        <f aca="false">B111+1</f>
        <v>80</v>
      </c>
      <c r="C112" s="83"/>
      <c r="D112" s="84"/>
      <c r="E112" s="84"/>
      <c r="F112" s="84"/>
      <c r="G112" s="84"/>
      <c r="H112" s="84"/>
      <c r="I112" s="84"/>
      <c r="J112" s="84"/>
      <c r="K112" s="84"/>
      <c r="L112" s="85"/>
      <c r="M112" s="86"/>
      <c r="N112" s="86"/>
      <c r="O112" s="86"/>
      <c r="P112" s="86"/>
      <c r="Q112" s="86"/>
      <c r="R112" s="86"/>
      <c r="S112" s="86"/>
      <c r="T112" s="86"/>
      <c r="U112" s="86"/>
      <c r="V112" s="86"/>
      <c r="W112" s="86"/>
      <c r="X112" s="87"/>
      <c r="Y112" s="87"/>
      <c r="Z112" s="88"/>
      <c r="AA112" s="91"/>
      <c r="AB112" s="90"/>
    </row>
    <row r="113" customFormat="false" ht="37.5" hidden="false" customHeight="true" outlineLevel="0" collapsed="false">
      <c r="A113" s="34"/>
      <c r="B113" s="74" t="n">
        <f aca="false">B112+1</f>
        <v>81</v>
      </c>
      <c r="C113" s="83"/>
      <c r="D113" s="84"/>
      <c r="E113" s="84"/>
      <c r="F113" s="84"/>
      <c r="G113" s="84"/>
      <c r="H113" s="84"/>
      <c r="I113" s="84"/>
      <c r="J113" s="84"/>
      <c r="K113" s="84"/>
      <c r="L113" s="85"/>
      <c r="M113" s="86"/>
      <c r="N113" s="86"/>
      <c r="O113" s="86"/>
      <c r="P113" s="86"/>
      <c r="Q113" s="86"/>
      <c r="R113" s="86"/>
      <c r="S113" s="86"/>
      <c r="T113" s="86"/>
      <c r="U113" s="86"/>
      <c r="V113" s="86"/>
      <c r="W113" s="86"/>
      <c r="X113" s="87"/>
      <c r="Y113" s="87"/>
      <c r="Z113" s="88"/>
      <c r="AA113" s="91"/>
      <c r="AB113" s="90"/>
    </row>
    <row r="114" customFormat="false" ht="37.5" hidden="false" customHeight="true" outlineLevel="0" collapsed="false">
      <c r="A114" s="34"/>
      <c r="B114" s="74" t="n">
        <f aca="false">B113+1</f>
        <v>82</v>
      </c>
      <c r="C114" s="83"/>
      <c r="D114" s="84"/>
      <c r="E114" s="84"/>
      <c r="F114" s="84"/>
      <c r="G114" s="84"/>
      <c r="H114" s="84"/>
      <c r="I114" s="84"/>
      <c r="J114" s="84"/>
      <c r="K114" s="84"/>
      <c r="L114" s="85"/>
      <c r="M114" s="86"/>
      <c r="N114" s="86"/>
      <c r="O114" s="86"/>
      <c r="P114" s="86"/>
      <c r="Q114" s="86"/>
      <c r="R114" s="86"/>
      <c r="S114" s="86"/>
      <c r="T114" s="86"/>
      <c r="U114" s="86"/>
      <c r="V114" s="86"/>
      <c r="W114" s="86"/>
      <c r="X114" s="87"/>
      <c r="Y114" s="87"/>
      <c r="Z114" s="88"/>
      <c r="AA114" s="91"/>
      <c r="AB114" s="90"/>
    </row>
    <row r="115" customFormat="false" ht="37.5" hidden="false" customHeight="true" outlineLevel="0" collapsed="false">
      <c r="A115" s="34"/>
      <c r="B115" s="74" t="n">
        <f aca="false">B114+1</f>
        <v>83</v>
      </c>
      <c r="C115" s="83"/>
      <c r="D115" s="84"/>
      <c r="E115" s="84"/>
      <c r="F115" s="84"/>
      <c r="G115" s="84"/>
      <c r="H115" s="84"/>
      <c r="I115" s="84"/>
      <c r="J115" s="84"/>
      <c r="K115" s="84"/>
      <c r="L115" s="85"/>
      <c r="M115" s="86"/>
      <c r="N115" s="86"/>
      <c r="O115" s="86"/>
      <c r="P115" s="86"/>
      <c r="Q115" s="86"/>
      <c r="R115" s="86"/>
      <c r="S115" s="86"/>
      <c r="T115" s="86"/>
      <c r="U115" s="86"/>
      <c r="V115" s="86"/>
      <c r="W115" s="86"/>
      <c r="X115" s="87"/>
      <c r="Y115" s="87"/>
      <c r="Z115" s="88"/>
      <c r="AA115" s="91"/>
      <c r="AB115" s="90"/>
    </row>
    <row r="116" customFormat="false" ht="37.5" hidden="false" customHeight="true" outlineLevel="0" collapsed="false">
      <c r="A116" s="34"/>
      <c r="B116" s="74" t="n">
        <f aca="false">B115+1</f>
        <v>84</v>
      </c>
      <c r="C116" s="83"/>
      <c r="D116" s="84"/>
      <c r="E116" s="84"/>
      <c r="F116" s="84"/>
      <c r="G116" s="84"/>
      <c r="H116" s="84"/>
      <c r="I116" s="84"/>
      <c r="J116" s="84"/>
      <c r="K116" s="84"/>
      <c r="L116" s="85"/>
      <c r="M116" s="86"/>
      <c r="N116" s="86"/>
      <c r="O116" s="86"/>
      <c r="P116" s="86"/>
      <c r="Q116" s="86"/>
      <c r="R116" s="86"/>
      <c r="S116" s="86"/>
      <c r="T116" s="86"/>
      <c r="U116" s="86"/>
      <c r="V116" s="86"/>
      <c r="W116" s="86"/>
      <c r="X116" s="87"/>
      <c r="Y116" s="87"/>
      <c r="Z116" s="88"/>
      <c r="AA116" s="91"/>
      <c r="AB116" s="90"/>
    </row>
    <row r="117" customFormat="false" ht="37.5" hidden="false" customHeight="true" outlineLevel="0" collapsed="false">
      <c r="A117" s="34"/>
      <c r="B117" s="74" t="n">
        <f aca="false">B116+1</f>
        <v>85</v>
      </c>
      <c r="C117" s="83"/>
      <c r="D117" s="84"/>
      <c r="E117" s="84"/>
      <c r="F117" s="84"/>
      <c r="G117" s="84"/>
      <c r="H117" s="84"/>
      <c r="I117" s="84"/>
      <c r="J117" s="84"/>
      <c r="K117" s="84"/>
      <c r="L117" s="85"/>
      <c r="M117" s="86"/>
      <c r="N117" s="86"/>
      <c r="O117" s="86"/>
      <c r="P117" s="86"/>
      <c r="Q117" s="86"/>
      <c r="R117" s="86"/>
      <c r="S117" s="86"/>
      <c r="T117" s="86"/>
      <c r="U117" s="86"/>
      <c r="V117" s="86"/>
      <c r="W117" s="86"/>
      <c r="X117" s="87"/>
      <c r="Y117" s="87"/>
      <c r="Z117" s="88"/>
      <c r="AA117" s="91"/>
      <c r="AB117" s="90"/>
    </row>
    <row r="118" customFormat="false" ht="37.5" hidden="false" customHeight="true" outlineLevel="0" collapsed="false">
      <c r="A118" s="34"/>
      <c r="B118" s="74" t="n">
        <f aca="false">B117+1</f>
        <v>86</v>
      </c>
      <c r="C118" s="83"/>
      <c r="D118" s="84"/>
      <c r="E118" s="84"/>
      <c r="F118" s="84"/>
      <c r="G118" s="84"/>
      <c r="H118" s="84"/>
      <c r="I118" s="84"/>
      <c r="J118" s="84"/>
      <c r="K118" s="84"/>
      <c r="L118" s="85"/>
      <c r="M118" s="86"/>
      <c r="N118" s="86"/>
      <c r="O118" s="86"/>
      <c r="P118" s="86"/>
      <c r="Q118" s="86"/>
      <c r="R118" s="86"/>
      <c r="S118" s="86"/>
      <c r="T118" s="86"/>
      <c r="U118" s="86"/>
      <c r="V118" s="86"/>
      <c r="W118" s="86"/>
      <c r="X118" s="87"/>
      <c r="Y118" s="87"/>
      <c r="Z118" s="88"/>
      <c r="AA118" s="91"/>
      <c r="AB118" s="90"/>
    </row>
    <row r="119" customFormat="false" ht="37.5" hidden="false" customHeight="true" outlineLevel="0" collapsed="false">
      <c r="A119" s="34"/>
      <c r="B119" s="74" t="n">
        <f aca="false">B118+1</f>
        <v>87</v>
      </c>
      <c r="C119" s="83"/>
      <c r="D119" s="84"/>
      <c r="E119" s="84"/>
      <c r="F119" s="84"/>
      <c r="G119" s="84"/>
      <c r="H119" s="84"/>
      <c r="I119" s="84"/>
      <c r="J119" s="84"/>
      <c r="K119" s="84"/>
      <c r="L119" s="85"/>
      <c r="M119" s="86"/>
      <c r="N119" s="86"/>
      <c r="O119" s="86"/>
      <c r="P119" s="86"/>
      <c r="Q119" s="86"/>
      <c r="R119" s="86"/>
      <c r="S119" s="86"/>
      <c r="T119" s="86"/>
      <c r="U119" s="86"/>
      <c r="V119" s="86"/>
      <c r="W119" s="86"/>
      <c r="X119" s="87"/>
      <c r="Y119" s="87"/>
      <c r="Z119" s="88"/>
      <c r="AA119" s="91"/>
      <c r="AB119" s="90"/>
    </row>
    <row r="120" customFormat="false" ht="37.5" hidden="false" customHeight="true" outlineLevel="0" collapsed="false">
      <c r="A120" s="34"/>
      <c r="B120" s="74" t="n">
        <f aca="false">B119+1</f>
        <v>88</v>
      </c>
      <c r="C120" s="83"/>
      <c r="D120" s="84"/>
      <c r="E120" s="84"/>
      <c r="F120" s="84"/>
      <c r="G120" s="84"/>
      <c r="H120" s="84"/>
      <c r="I120" s="84"/>
      <c r="J120" s="84"/>
      <c r="K120" s="84"/>
      <c r="L120" s="85"/>
      <c r="M120" s="86"/>
      <c r="N120" s="86"/>
      <c r="O120" s="86"/>
      <c r="P120" s="86"/>
      <c r="Q120" s="86"/>
      <c r="R120" s="86"/>
      <c r="S120" s="86"/>
      <c r="T120" s="86"/>
      <c r="U120" s="86"/>
      <c r="V120" s="86"/>
      <c r="W120" s="86"/>
      <c r="X120" s="87"/>
      <c r="Y120" s="87"/>
      <c r="Z120" s="88"/>
      <c r="AA120" s="91"/>
      <c r="AB120" s="90"/>
    </row>
    <row r="121" customFormat="false" ht="37.5" hidden="false" customHeight="true" outlineLevel="0" collapsed="false">
      <c r="A121" s="34"/>
      <c r="B121" s="74" t="n">
        <f aca="false">B120+1</f>
        <v>89</v>
      </c>
      <c r="C121" s="83"/>
      <c r="D121" s="84"/>
      <c r="E121" s="84"/>
      <c r="F121" s="84"/>
      <c r="G121" s="84"/>
      <c r="H121" s="84"/>
      <c r="I121" s="84"/>
      <c r="J121" s="84"/>
      <c r="K121" s="84"/>
      <c r="L121" s="85"/>
      <c r="M121" s="86"/>
      <c r="N121" s="86"/>
      <c r="O121" s="86"/>
      <c r="P121" s="86"/>
      <c r="Q121" s="86"/>
      <c r="R121" s="86"/>
      <c r="S121" s="86"/>
      <c r="T121" s="86"/>
      <c r="U121" s="86"/>
      <c r="V121" s="86"/>
      <c r="W121" s="86"/>
      <c r="X121" s="87"/>
      <c r="Y121" s="87"/>
      <c r="Z121" s="88"/>
      <c r="AA121" s="91"/>
      <c r="AB121" s="90"/>
    </row>
    <row r="122" customFormat="false" ht="37.5" hidden="false" customHeight="true" outlineLevel="0" collapsed="false">
      <c r="A122" s="34"/>
      <c r="B122" s="74" t="n">
        <f aca="false">B121+1</f>
        <v>90</v>
      </c>
      <c r="C122" s="83"/>
      <c r="D122" s="84"/>
      <c r="E122" s="84"/>
      <c r="F122" s="84"/>
      <c r="G122" s="84"/>
      <c r="H122" s="84"/>
      <c r="I122" s="84"/>
      <c r="J122" s="84"/>
      <c r="K122" s="84"/>
      <c r="L122" s="85"/>
      <c r="M122" s="86"/>
      <c r="N122" s="86"/>
      <c r="O122" s="86"/>
      <c r="P122" s="86"/>
      <c r="Q122" s="86"/>
      <c r="R122" s="86"/>
      <c r="S122" s="86"/>
      <c r="T122" s="86"/>
      <c r="U122" s="86"/>
      <c r="V122" s="86"/>
      <c r="W122" s="86"/>
      <c r="X122" s="87"/>
      <c r="Y122" s="87"/>
      <c r="Z122" s="88"/>
      <c r="AA122" s="91"/>
      <c r="AB122" s="90"/>
    </row>
    <row r="123" customFormat="false" ht="37.5" hidden="false" customHeight="true" outlineLevel="0" collapsed="false">
      <c r="A123" s="34"/>
      <c r="B123" s="74" t="n">
        <f aca="false">B122+1</f>
        <v>91</v>
      </c>
      <c r="C123" s="83"/>
      <c r="D123" s="84"/>
      <c r="E123" s="84"/>
      <c r="F123" s="84"/>
      <c r="G123" s="84"/>
      <c r="H123" s="84"/>
      <c r="I123" s="84"/>
      <c r="J123" s="84"/>
      <c r="K123" s="84"/>
      <c r="L123" s="85"/>
      <c r="M123" s="86"/>
      <c r="N123" s="86"/>
      <c r="O123" s="86"/>
      <c r="P123" s="86"/>
      <c r="Q123" s="86"/>
      <c r="R123" s="86"/>
      <c r="S123" s="86"/>
      <c r="T123" s="86"/>
      <c r="U123" s="86"/>
      <c r="V123" s="86"/>
      <c r="W123" s="86"/>
      <c r="X123" s="87"/>
      <c r="Y123" s="87"/>
      <c r="Z123" s="88"/>
      <c r="AA123" s="91"/>
      <c r="AB123" s="90"/>
    </row>
    <row r="124" customFormat="false" ht="37.5" hidden="false" customHeight="true" outlineLevel="0" collapsed="false">
      <c r="A124" s="34"/>
      <c r="B124" s="74" t="n">
        <f aca="false">B123+1</f>
        <v>92</v>
      </c>
      <c r="C124" s="83"/>
      <c r="D124" s="84"/>
      <c r="E124" s="84"/>
      <c r="F124" s="84"/>
      <c r="G124" s="84"/>
      <c r="H124" s="84"/>
      <c r="I124" s="84"/>
      <c r="J124" s="84"/>
      <c r="K124" s="84"/>
      <c r="L124" s="85"/>
      <c r="M124" s="86"/>
      <c r="N124" s="86"/>
      <c r="O124" s="86"/>
      <c r="P124" s="86"/>
      <c r="Q124" s="86"/>
      <c r="R124" s="86"/>
      <c r="S124" s="86"/>
      <c r="T124" s="86"/>
      <c r="U124" s="86"/>
      <c r="V124" s="86"/>
      <c r="W124" s="86"/>
      <c r="X124" s="87"/>
      <c r="Y124" s="87"/>
      <c r="Z124" s="88"/>
      <c r="AA124" s="91"/>
      <c r="AB124" s="90"/>
    </row>
    <row r="125" customFormat="false" ht="37.5" hidden="false" customHeight="true" outlineLevel="0" collapsed="false">
      <c r="A125" s="34"/>
      <c r="B125" s="74" t="n">
        <f aca="false">B124+1</f>
        <v>93</v>
      </c>
      <c r="C125" s="83"/>
      <c r="D125" s="84"/>
      <c r="E125" s="84"/>
      <c r="F125" s="84"/>
      <c r="G125" s="84"/>
      <c r="H125" s="84"/>
      <c r="I125" s="84"/>
      <c r="J125" s="84"/>
      <c r="K125" s="84"/>
      <c r="L125" s="85"/>
      <c r="M125" s="86"/>
      <c r="N125" s="86"/>
      <c r="O125" s="86"/>
      <c r="P125" s="86"/>
      <c r="Q125" s="86"/>
      <c r="R125" s="86"/>
      <c r="S125" s="86"/>
      <c r="T125" s="86"/>
      <c r="U125" s="86"/>
      <c r="V125" s="86"/>
      <c r="W125" s="86"/>
      <c r="X125" s="87"/>
      <c r="Y125" s="87"/>
      <c r="Z125" s="88"/>
      <c r="AA125" s="91"/>
      <c r="AB125" s="90"/>
    </row>
    <row r="126" customFormat="false" ht="37.5" hidden="false" customHeight="true" outlineLevel="0" collapsed="false">
      <c r="A126" s="34"/>
      <c r="B126" s="74" t="n">
        <f aca="false">B125+1</f>
        <v>94</v>
      </c>
      <c r="C126" s="83"/>
      <c r="D126" s="84"/>
      <c r="E126" s="84"/>
      <c r="F126" s="84"/>
      <c r="G126" s="84"/>
      <c r="H126" s="84"/>
      <c r="I126" s="84"/>
      <c r="J126" s="84"/>
      <c r="K126" s="84"/>
      <c r="L126" s="85"/>
      <c r="M126" s="86"/>
      <c r="N126" s="86"/>
      <c r="O126" s="86"/>
      <c r="P126" s="86"/>
      <c r="Q126" s="86"/>
      <c r="R126" s="86"/>
      <c r="S126" s="86"/>
      <c r="T126" s="86"/>
      <c r="U126" s="86"/>
      <c r="V126" s="86"/>
      <c r="W126" s="86"/>
      <c r="X126" s="87"/>
      <c r="Y126" s="87"/>
      <c r="Z126" s="88"/>
      <c r="AA126" s="91"/>
      <c r="AB126" s="90"/>
    </row>
    <row r="127" customFormat="false" ht="37.5" hidden="false" customHeight="true" outlineLevel="0" collapsed="false">
      <c r="A127" s="34"/>
      <c r="B127" s="74" t="n">
        <f aca="false">B126+1</f>
        <v>95</v>
      </c>
      <c r="C127" s="83"/>
      <c r="D127" s="84"/>
      <c r="E127" s="84"/>
      <c r="F127" s="84"/>
      <c r="G127" s="84"/>
      <c r="H127" s="84"/>
      <c r="I127" s="84"/>
      <c r="J127" s="84"/>
      <c r="K127" s="84"/>
      <c r="L127" s="85"/>
      <c r="M127" s="86"/>
      <c r="N127" s="86"/>
      <c r="O127" s="86"/>
      <c r="P127" s="86"/>
      <c r="Q127" s="86"/>
      <c r="R127" s="86"/>
      <c r="S127" s="86"/>
      <c r="T127" s="86"/>
      <c r="U127" s="86"/>
      <c r="V127" s="86"/>
      <c r="W127" s="86"/>
      <c r="X127" s="87"/>
      <c r="Y127" s="87"/>
      <c r="Z127" s="88"/>
      <c r="AA127" s="91"/>
      <c r="AB127" s="90"/>
    </row>
    <row r="128" customFormat="false" ht="37.5" hidden="false" customHeight="true" outlineLevel="0" collapsed="false">
      <c r="A128" s="34"/>
      <c r="B128" s="74" t="n">
        <f aca="false">B127+1</f>
        <v>96</v>
      </c>
      <c r="C128" s="83"/>
      <c r="D128" s="84"/>
      <c r="E128" s="84"/>
      <c r="F128" s="84"/>
      <c r="G128" s="84"/>
      <c r="H128" s="84"/>
      <c r="I128" s="84"/>
      <c r="J128" s="84"/>
      <c r="K128" s="84"/>
      <c r="L128" s="85"/>
      <c r="M128" s="86"/>
      <c r="N128" s="86"/>
      <c r="O128" s="86"/>
      <c r="P128" s="86"/>
      <c r="Q128" s="86"/>
      <c r="R128" s="86"/>
      <c r="S128" s="86"/>
      <c r="T128" s="86"/>
      <c r="U128" s="86"/>
      <c r="V128" s="86"/>
      <c r="W128" s="86"/>
      <c r="X128" s="87"/>
      <c r="Y128" s="87"/>
      <c r="Z128" s="88"/>
      <c r="AA128" s="91"/>
      <c r="AB128" s="90"/>
    </row>
    <row r="129" customFormat="false" ht="37.5" hidden="false" customHeight="true" outlineLevel="0" collapsed="false">
      <c r="A129" s="34"/>
      <c r="B129" s="74" t="n">
        <f aca="false">B128+1</f>
        <v>97</v>
      </c>
      <c r="C129" s="83"/>
      <c r="D129" s="84"/>
      <c r="E129" s="84"/>
      <c r="F129" s="84"/>
      <c r="G129" s="84"/>
      <c r="H129" s="84"/>
      <c r="I129" s="84"/>
      <c r="J129" s="84"/>
      <c r="K129" s="84"/>
      <c r="L129" s="85"/>
      <c r="M129" s="86"/>
      <c r="N129" s="86"/>
      <c r="O129" s="86"/>
      <c r="P129" s="86"/>
      <c r="Q129" s="86"/>
      <c r="R129" s="86"/>
      <c r="S129" s="86"/>
      <c r="T129" s="86"/>
      <c r="U129" s="86"/>
      <c r="V129" s="86"/>
      <c r="W129" s="86"/>
      <c r="X129" s="87"/>
      <c r="Y129" s="87"/>
      <c r="Z129" s="88"/>
      <c r="AA129" s="91"/>
      <c r="AB129" s="90"/>
    </row>
    <row r="130" customFormat="false" ht="37.5" hidden="false" customHeight="true" outlineLevel="0" collapsed="false">
      <c r="A130" s="34"/>
      <c r="B130" s="74" t="n">
        <f aca="false">B129+1</f>
        <v>98</v>
      </c>
      <c r="C130" s="83"/>
      <c r="D130" s="84"/>
      <c r="E130" s="84"/>
      <c r="F130" s="84"/>
      <c r="G130" s="84"/>
      <c r="H130" s="84"/>
      <c r="I130" s="84"/>
      <c r="J130" s="84"/>
      <c r="K130" s="84"/>
      <c r="L130" s="85"/>
      <c r="M130" s="86"/>
      <c r="N130" s="86"/>
      <c r="O130" s="86"/>
      <c r="P130" s="86"/>
      <c r="Q130" s="86"/>
      <c r="R130" s="86"/>
      <c r="S130" s="86"/>
      <c r="T130" s="86"/>
      <c r="U130" s="86"/>
      <c r="V130" s="86"/>
      <c r="W130" s="86"/>
      <c r="X130" s="87"/>
      <c r="Y130" s="87"/>
      <c r="Z130" s="88"/>
      <c r="AA130" s="91"/>
      <c r="AB130" s="90"/>
    </row>
    <row r="131" customFormat="false" ht="37.5" hidden="false" customHeight="true" outlineLevel="0" collapsed="false">
      <c r="A131" s="34"/>
      <c r="B131" s="74" t="n">
        <f aca="false">B130+1</f>
        <v>99</v>
      </c>
      <c r="C131" s="83"/>
      <c r="D131" s="84"/>
      <c r="E131" s="84"/>
      <c r="F131" s="84"/>
      <c r="G131" s="84"/>
      <c r="H131" s="84"/>
      <c r="I131" s="84"/>
      <c r="J131" s="84"/>
      <c r="K131" s="84"/>
      <c r="L131" s="85"/>
      <c r="M131" s="86"/>
      <c r="N131" s="86"/>
      <c r="O131" s="86"/>
      <c r="P131" s="86"/>
      <c r="Q131" s="86"/>
      <c r="R131" s="86"/>
      <c r="S131" s="86"/>
      <c r="T131" s="86"/>
      <c r="U131" s="86"/>
      <c r="V131" s="86"/>
      <c r="W131" s="86"/>
      <c r="X131" s="87"/>
      <c r="Y131" s="87"/>
      <c r="Z131" s="88"/>
      <c r="AA131" s="91"/>
      <c r="AB131" s="90"/>
    </row>
    <row r="132" customFormat="false" ht="37.5" hidden="false" customHeight="true" outlineLevel="0" collapsed="false">
      <c r="A132" s="34"/>
      <c r="B132" s="74" t="n">
        <f aca="false">B131+1</f>
        <v>100</v>
      </c>
      <c r="C132" s="92"/>
      <c r="D132" s="93"/>
      <c r="E132" s="93"/>
      <c r="F132" s="93"/>
      <c r="G132" s="93"/>
      <c r="H132" s="93"/>
      <c r="I132" s="93"/>
      <c r="J132" s="93"/>
      <c r="K132" s="93"/>
      <c r="L132" s="94"/>
      <c r="M132" s="95"/>
      <c r="N132" s="95"/>
      <c r="O132" s="95"/>
      <c r="P132" s="95"/>
      <c r="Q132" s="95"/>
      <c r="R132" s="95"/>
      <c r="S132" s="95"/>
      <c r="T132" s="95"/>
      <c r="U132" s="95"/>
      <c r="V132" s="95"/>
      <c r="W132" s="95"/>
      <c r="X132" s="96"/>
      <c r="Y132" s="96"/>
      <c r="Z132" s="97"/>
      <c r="AA132" s="98"/>
      <c r="AB132" s="90"/>
    </row>
    <row r="133" customFormat="false" ht="4.5" hidden="false" customHeight="true" outlineLevel="0" collapsed="false"/>
    <row r="134" customFormat="false" ht="28.5" hidden="false" customHeight="true" outlineLevel="0" collapsed="false"/>
  </sheetData>
  <mergeCells count="237">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B22:B23"/>
    <mergeCell ref="C22:L22"/>
    <mergeCell ref="M22:X22"/>
    <mergeCell ref="C23:L23"/>
    <mergeCell ref="M23:X23"/>
    <mergeCell ref="C24:L24"/>
    <mergeCell ref="M24:X24"/>
    <mergeCell ref="C25:L25"/>
    <mergeCell ref="M25:X25"/>
    <mergeCell ref="C26:L26"/>
    <mergeCell ref="M26:X26"/>
    <mergeCell ref="C30:AA30"/>
    <mergeCell ref="B31:B32"/>
    <mergeCell ref="C31:L32"/>
    <mergeCell ref="M31:Q32"/>
    <mergeCell ref="R31:W31"/>
    <mergeCell ref="X31:X32"/>
    <mergeCell ref="Y31:Y32"/>
    <mergeCell ref="Z31:Z32"/>
    <mergeCell ref="AA31:AA32"/>
    <mergeCell ref="AB31:AB32"/>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false"/>
  </sheetPr>
  <dimension ref="A1:AH111"/>
  <sheetViews>
    <sheetView showFormulas="false" showGridLines="true" showRowColHeaders="true" showZeros="true" rightToLeft="false" tabSelected="false" showOutlineSymbols="true" defaultGridColor="true" view="normal" topLeftCell="A1" colorId="64" zoomScale="85" zoomScaleNormal="85" zoomScalePageLayoutView="70" workbookViewId="0">
      <selection pane="topLeft" activeCell="S12" activeCellId="0" sqref="S12"/>
    </sheetView>
  </sheetViews>
  <sheetFormatPr defaultRowHeight="13.2"/>
  <cols>
    <col collapsed="false" hidden="false" max="1" min="1" style="99" width="3.68041237113402"/>
    <col collapsed="false" hidden="false" max="11" min="2" style="99" width="2.59278350515464"/>
    <col collapsed="false" hidden="false" max="12" min="12" style="99" width="13.639175257732"/>
    <col collapsed="false" hidden="false" max="13" min="13" style="99" width="11.1855670103093"/>
    <col collapsed="false" hidden="false" max="14" min="14" style="99" width="13.7731958762887"/>
    <col collapsed="false" hidden="false" max="16" min="15" style="99" width="31.2319587628866"/>
    <col collapsed="false" hidden="false" max="17" min="17" style="99" width="10.639175257732"/>
    <col collapsed="false" hidden="false" max="20" min="18" style="99" width="9.95360824742268"/>
    <col collapsed="false" hidden="false" max="21" min="21" style="99" width="6.68041237113402"/>
    <col collapsed="false" hidden="false" max="22" min="22" style="99" width="4.22680412371134"/>
    <col collapsed="false" hidden="false" max="23" min="23" style="99" width="3.68041237113402"/>
    <col collapsed="false" hidden="false" max="24" min="24" style="99" width="3.13917525773196"/>
    <col collapsed="false" hidden="false" max="25" min="25" style="99" width="3.68041237113402"/>
    <col collapsed="false" hidden="false" max="26" min="26" style="99" width="7.77319587628866"/>
    <col collapsed="false" hidden="false" max="27" min="27" style="99" width="3.68041237113402"/>
    <col collapsed="false" hidden="false" max="28" min="28" style="99" width="3.13917525773196"/>
    <col collapsed="false" hidden="false" max="29" min="29" style="99" width="3.68041237113402"/>
    <col collapsed="false" hidden="false" max="30" min="30" style="99" width="3.13917525773196"/>
    <col collapsed="false" hidden="false" max="31" min="31" style="99" width="2.31958762886598"/>
    <col collapsed="false" hidden="false" max="32" min="32" style="99" width="3.40721649484536"/>
    <col collapsed="false" hidden="false" max="33" min="33" style="99" width="5.31958762886598"/>
    <col collapsed="false" hidden="false" max="34" min="34" style="99" width="14.1855670103093"/>
    <col collapsed="false" hidden="false" max="35" min="35" style="99" width="1.77319587628866"/>
    <col collapsed="false" hidden="false" max="1025" min="36" style="99" width="2.31958762886598"/>
  </cols>
  <sheetData>
    <row r="1" customFormat="false" ht="21" hidden="false" customHeight="true" outlineLevel="0" collapsed="false">
      <c r="A1" s="100" t="s">
        <v>80</v>
      </c>
      <c r="B1" s="101"/>
      <c r="C1" s="101"/>
      <c r="D1" s="101"/>
      <c r="E1" s="101"/>
      <c r="F1" s="101"/>
      <c r="G1" s="102" t="s">
        <v>81</v>
      </c>
      <c r="H1" s="101"/>
      <c r="I1" s="101"/>
      <c r="J1" s="101"/>
      <c r="K1" s="101"/>
      <c r="L1" s="101"/>
      <c r="M1" s="101"/>
      <c r="N1" s="101"/>
      <c r="O1" s="101"/>
      <c r="P1" s="101"/>
      <c r="Q1" s="101"/>
      <c r="R1" s="101"/>
      <c r="S1" s="101"/>
      <c r="T1" s="101"/>
      <c r="U1" s="101"/>
      <c r="V1" s="101"/>
      <c r="W1" s="103"/>
      <c r="X1" s="103"/>
      <c r="Y1" s="103"/>
      <c r="Z1" s="103"/>
      <c r="AA1" s="103"/>
      <c r="AB1" s="103"/>
      <c r="AC1" s="103"/>
      <c r="AD1" s="103"/>
      <c r="AE1" s="103"/>
      <c r="AF1" s="103"/>
      <c r="AG1" s="103"/>
      <c r="AH1" s="103"/>
    </row>
    <row r="2" customFormat="false" ht="21" hidden="false" customHeight="true" outlineLevel="0" collapsed="false">
      <c r="A2" s="101"/>
      <c r="B2" s="102"/>
      <c r="C2" s="102"/>
      <c r="D2" s="102"/>
      <c r="E2" s="102"/>
      <c r="F2" s="102"/>
      <c r="G2" s="102"/>
      <c r="H2" s="102"/>
      <c r="I2" s="102"/>
      <c r="J2" s="102"/>
      <c r="K2" s="102"/>
      <c r="L2" s="102"/>
      <c r="M2" s="102"/>
      <c r="N2" s="102"/>
      <c r="O2" s="102"/>
      <c r="P2" s="102"/>
      <c r="Q2" s="102"/>
      <c r="R2" s="102"/>
      <c r="S2" s="102"/>
      <c r="T2" s="102"/>
      <c r="U2" s="102"/>
      <c r="V2" s="102"/>
      <c r="W2" s="103"/>
      <c r="X2" s="103"/>
      <c r="Y2" s="103"/>
      <c r="Z2" s="103"/>
      <c r="AA2" s="104"/>
      <c r="AB2" s="105"/>
      <c r="AC2" s="105"/>
      <c r="AD2" s="105"/>
      <c r="AE2" s="105"/>
      <c r="AF2" s="105"/>
      <c r="AG2" s="105"/>
      <c r="AH2" s="105"/>
    </row>
    <row r="3" customFormat="false" ht="27" hidden="false" customHeight="true" outlineLevel="0" collapsed="false">
      <c r="A3" s="106" t="s">
        <v>49</v>
      </c>
      <c r="B3" s="106"/>
      <c r="C3" s="106"/>
      <c r="D3" s="107" t="str">
        <f aca="false">IF('(入力①) 基本情報入力シート'!M16="","",'(入力①) 基本情報入力シート'!M16)</f>
        <v/>
      </c>
      <c r="E3" s="107"/>
      <c r="F3" s="107"/>
      <c r="G3" s="107"/>
      <c r="H3" s="107"/>
      <c r="I3" s="107"/>
      <c r="J3" s="107"/>
      <c r="K3" s="107"/>
      <c r="L3" s="107"/>
      <c r="M3" s="107"/>
      <c r="N3" s="107"/>
      <c r="O3" s="107"/>
      <c r="P3" s="108"/>
      <c r="Q3" s="109"/>
      <c r="R3" s="109"/>
      <c r="S3" s="101"/>
      <c r="T3" s="101"/>
      <c r="U3" s="101"/>
      <c r="V3" s="109"/>
      <c r="W3" s="101"/>
      <c r="X3" s="101"/>
      <c r="Y3" s="101"/>
      <c r="Z3" s="101"/>
      <c r="AA3" s="101"/>
      <c r="AB3" s="101"/>
      <c r="AC3" s="101"/>
      <c r="AD3" s="101"/>
      <c r="AE3" s="101"/>
      <c r="AF3" s="101"/>
      <c r="AG3" s="101"/>
      <c r="AH3" s="101"/>
    </row>
    <row r="4" customFormat="false" ht="21" hidden="false" customHeight="true" outlineLevel="0" collapsed="false">
      <c r="A4" s="110"/>
      <c r="B4" s="110"/>
      <c r="C4" s="110"/>
      <c r="D4" s="111"/>
      <c r="E4" s="111"/>
      <c r="F4" s="111"/>
      <c r="G4" s="111"/>
      <c r="H4" s="111"/>
      <c r="I4" s="111"/>
      <c r="J4" s="111"/>
      <c r="K4" s="111"/>
      <c r="L4" s="111"/>
      <c r="M4" s="111"/>
      <c r="N4" s="111"/>
      <c r="O4" s="111"/>
      <c r="P4" s="111"/>
      <c r="Q4" s="109"/>
      <c r="R4" s="109"/>
      <c r="S4" s="101"/>
      <c r="T4" s="101"/>
      <c r="U4" s="101"/>
      <c r="V4" s="109"/>
      <c r="W4" s="101"/>
      <c r="X4" s="101"/>
      <c r="Y4" s="101"/>
      <c r="Z4" s="101"/>
      <c r="AA4" s="101"/>
      <c r="AB4" s="101"/>
      <c r="AC4" s="101"/>
      <c r="AD4" s="101"/>
      <c r="AE4" s="101"/>
      <c r="AF4" s="101"/>
      <c r="AG4" s="101"/>
      <c r="AH4" s="101"/>
    </row>
    <row r="5" customFormat="false" ht="27.75" hidden="false" customHeight="true" outlineLevel="0" collapsed="false">
      <c r="A5" s="112" t="s">
        <v>82</v>
      </c>
      <c r="B5" s="112"/>
      <c r="C5" s="112"/>
      <c r="D5" s="112"/>
      <c r="E5" s="112"/>
      <c r="F5" s="112"/>
      <c r="G5" s="112"/>
      <c r="H5" s="112"/>
      <c r="I5" s="112"/>
      <c r="J5" s="112"/>
      <c r="K5" s="112"/>
      <c r="L5" s="112"/>
      <c r="M5" s="112"/>
      <c r="N5" s="112"/>
      <c r="O5" s="113" t="str">
        <f aca="false">IF(SUM(AH12:AH111)=0,"",SUM(AH12:AH111))</f>
        <v/>
      </c>
      <c r="P5" s="111"/>
      <c r="Q5" s="109"/>
      <c r="R5" s="109"/>
      <c r="S5" s="101"/>
      <c r="T5" s="101"/>
      <c r="U5" s="101"/>
      <c r="V5" s="109"/>
      <c r="W5" s="101"/>
      <c r="X5" s="101"/>
      <c r="Y5" s="101"/>
      <c r="Z5" s="101"/>
      <c r="AA5" s="101"/>
      <c r="AB5" s="101"/>
      <c r="AC5" s="101"/>
      <c r="AD5" s="101"/>
      <c r="AE5" s="101"/>
      <c r="AF5" s="101"/>
      <c r="AG5" s="101"/>
      <c r="AH5" s="101"/>
    </row>
    <row r="6" customFormat="false" ht="21" hidden="false" customHeight="true" outlineLevel="0" collapsed="false">
      <c r="A6" s="101"/>
      <c r="B6" s="101"/>
      <c r="C6" s="101"/>
      <c r="D6" s="101"/>
      <c r="E6" s="101"/>
      <c r="F6" s="101"/>
      <c r="G6" s="101"/>
      <c r="H6" s="101"/>
      <c r="I6" s="101"/>
      <c r="J6" s="101"/>
      <c r="K6" s="101"/>
      <c r="L6" s="101"/>
      <c r="M6" s="101"/>
      <c r="N6" s="101"/>
      <c r="O6" s="101"/>
      <c r="P6" s="101"/>
      <c r="Q6" s="114"/>
      <c r="R6" s="114"/>
      <c r="S6" s="101"/>
      <c r="T6" s="101"/>
      <c r="U6" s="101"/>
      <c r="V6" s="101"/>
      <c r="W6" s="101"/>
      <c r="X6" s="101"/>
      <c r="Y6" s="101"/>
      <c r="Z6" s="101"/>
      <c r="AA6" s="101"/>
      <c r="AB6" s="101"/>
      <c r="AC6" s="101"/>
      <c r="AD6" s="101"/>
      <c r="AE6" s="101"/>
      <c r="AF6" s="101"/>
      <c r="AG6" s="101"/>
      <c r="AH6" s="115"/>
    </row>
    <row r="7" customFormat="false" ht="18" hidden="false" customHeight="true" outlineLevel="0" collapsed="false">
      <c r="A7" s="116"/>
      <c r="B7" s="117" t="s">
        <v>71</v>
      </c>
      <c r="C7" s="117"/>
      <c r="D7" s="117"/>
      <c r="E7" s="117"/>
      <c r="F7" s="117"/>
      <c r="G7" s="117"/>
      <c r="H7" s="117"/>
      <c r="I7" s="117"/>
      <c r="J7" s="117"/>
      <c r="K7" s="117"/>
      <c r="L7" s="117" t="s">
        <v>72</v>
      </c>
      <c r="M7" s="118"/>
      <c r="N7" s="119"/>
      <c r="O7" s="120" t="s">
        <v>74</v>
      </c>
      <c r="P7" s="121" t="s">
        <v>75</v>
      </c>
      <c r="Q7" s="122" t="s">
        <v>83</v>
      </c>
      <c r="R7" s="123" t="s">
        <v>84</v>
      </c>
      <c r="S7" s="124" t="s">
        <v>85</v>
      </c>
      <c r="T7" s="125"/>
      <c r="U7" s="125"/>
      <c r="V7" s="125"/>
      <c r="W7" s="125"/>
      <c r="X7" s="125"/>
      <c r="Y7" s="125"/>
      <c r="Z7" s="125"/>
      <c r="AA7" s="125"/>
      <c r="AB7" s="125"/>
      <c r="AC7" s="125"/>
      <c r="AD7" s="125"/>
      <c r="AE7" s="125"/>
      <c r="AF7" s="125"/>
      <c r="AG7" s="125"/>
      <c r="AH7" s="126"/>
    </row>
    <row r="8" customFormat="false" ht="14.25" hidden="false" customHeight="true" outlineLevel="0" collapsed="false">
      <c r="A8" s="116"/>
      <c r="B8" s="117"/>
      <c r="C8" s="117"/>
      <c r="D8" s="117"/>
      <c r="E8" s="117"/>
      <c r="F8" s="117"/>
      <c r="G8" s="117"/>
      <c r="H8" s="117"/>
      <c r="I8" s="117"/>
      <c r="J8" s="117"/>
      <c r="K8" s="117"/>
      <c r="L8" s="117"/>
      <c r="M8" s="127" t="s">
        <v>73</v>
      </c>
      <c r="N8" s="127"/>
      <c r="O8" s="120"/>
      <c r="P8" s="121"/>
      <c r="Q8" s="122"/>
      <c r="R8" s="123"/>
      <c r="S8" s="128"/>
      <c r="T8" s="129" t="s">
        <v>15</v>
      </c>
      <c r="U8" s="129"/>
      <c r="V8" s="130" t="s">
        <v>86</v>
      </c>
      <c r="W8" s="130"/>
      <c r="X8" s="130"/>
      <c r="Y8" s="130"/>
      <c r="Z8" s="130"/>
      <c r="AA8" s="130"/>
      <c r="AB8" s="130"/>
      <c r="AC8" s="130"/>
      <c r="AD8" s="130"/>
      <c r="AE8" s="130"/>
      <c r="AF8" s="130"/>
      <c r="AG8" s="130"/>
      <c r="AH8" s="123" t="s">
        <v>87</v>
      </c>
    </row>
    <row r="9" customFormat="false" ht="13.5" hidden="false" customHeight="true" outlineLevel="0" collapsed="false">
      <c r="A9" s="116"/>
      <c r="B9" s="117"/>
      <c r="C9" s="117"/>
      <c r="D9" s="117"/>
      <c r="E9" s="117"/>
      <c r="F9" s="117"/>
      <c r="G9" s="117"/>
      <c r="H9" s="117"/>
      <c r="I9" s="117"/>
      <c r="J9" s="117"/>
      <c r="K9" s="117"/>
      <c r="L9" s="117"/>
      <c r="M9" s="131"/>
      <c r="N9" s="132"/>
      <c r="O9" s="120"/>
      <c r="P9" s="121"/>
      <c r="Q9" s="122"/>
      <c r="R9" s="123"/>
      <c r="S9" s="128" t="s">
        <v>88</v>
      </c>
      <c r="T9" s="133" t="s">
        <v>89</v>
      </c>
      <c r="U9" s="134" t="s">
        <v>90</v>
      </c>
      <c r="V9" s="122" t="s">
        <v>91</v>
      </c>
      <c r="W9" s="122"/>
      <c r="X9" s="122"/>
      <c r="Y9" s="122"/>
      <c r="Z9" s="122"/>
      <c r="AA9" s="122"/>
      <c r="AB9" s="122"/>
      <c r="AC9" s="122"/>
      <c r="AD9" s="122"/>
      <c r="AE9" s="122"/>
      <c r="AF9" s="122"/>
      <c r="AG9" s="122"/>
      <c r="AH9" s="123"/>
    </row>
    <row r="10" customFormat="false" ht="150" hidden="false" customHeight="true" outlineLevel="0" collapsed="false">
      <c r="A10" s="116"/>
      <c r="B10" s="117"/>
      <c r="C10" s="117"/>
      <c r="D10" s="117"/>
      <c r="E10" s="117"/>
      <c r="F10" s="117"/>
      <c r="G10" s="117"/>
      <c r="H10" s="117"/>
      <c r="I10" s="117"/>
      <c r="J10" s="117"/>
      <c r="K10" s="117"/>
      <c r="L10" s="117"/>
      <c r="M10" s="135" t="s">
        <v>78</v>
      </c>
      <c r="N10" s="135" t="s">
        <v>79</v>
      </c>
      <c r="O10" s="120"/>
      <c r="P10" s="121"/>
      <c r="Q10" s="122"/>
      <c r="R10" s="123"/>
      <c r="S10" s="128"/>
      <c r="T10" s="133"/>
      <c r="U10" s="134"/>
      <c r="V10" s="122"/>
      <c r="W10" s="122"/>
      <c r="X10" s="122"/>
      <c r="Y10" s="122"/>
      <c r="Z10" s="122"/>
      <c r="AA10" s="122"/>
      <c r="AB10" s="122"/>
      <c r="AC10" s="122"/>
      <c r="AD10" s="122"/>
      <c r="AE10" s="122"/>
      <c r="AF10" s="122"/>
      <c r="AG10" s="122"/>
      <c r="AH10" s="123"/>
    </row>
    <row r="11" customFormat="false" ht="14.4" hidden="false" customHeight="false" outlineLevel="0" collapsed="false">
      <c r="A11" s="136"/>
      <c r="B11" s="137"/>
      <c r="C11" s="138"/>
      <c r="D11" s="138"/>
      <c r="E11" s="138"/>
      <c r="F11" s="138"/>
      <c r="G11" s="138"/>
      <c r="H11" s="138"/>
      <c r="I11" s="138"/>
      <c r="J11" s="138"/>
      <c r="K11" s="139"/>
      <c r="L11" s="140"/>
      <c r="M11" s="140"/>
      <c r="N11" s="140"/>
      <c r="O11" s="141"/>
      <c r="P11" s="142"/>
      <c r="Q11" s="143"/>
      <c r="R11" s="144"/>
      <c r="S11" s="145"/>
      <c r="T11" s="146"/>
      <c r="U11" s="147"/>
      <c r="V11" s="148"/>
      <c r="W11" s="149"/>
      <c r="X11" s="149"/>
      <c r="Y11" s="149"/>
      <c r="Z11" s="149"/>
      <c r="AA11" s="149"/>
      <c r="AB11" s="149"/>
      <c r="AC11" s="149"/>
      <c r="AD11" s="149"/>
      <c r="AE11" s="149"/>
      <c r="AF11" s="149"/>
      <c r="AG11" s="149"/>
      <c r="AH11" s="144"/>
    </row>
    <row r="12" customFormat="false" ht="36.75" hidden="false" customHeight="true" outlineLevel="0" collapsed="false">
      <c r="A12" s="150" t="n">
        <v>1</v>
      </c>
      <c r="B12" s="151" t="str">
        <f aca="false">IF('(入力①) 基本情報入力シート'!C33="","",'(入力①) 基本情報入力シート'!C33)</f>
        <v/>
      </c>
      <c r="C12" s="152" t="str">
        <f aca="false">IF('(入力①) 基本情報入力シート'!D33="","",'(入力①) 基本情報入力シート'!D33)</f>
        <v/>
      </c>
      <c r="D12" s="153" t="str">
        <f aca="false">IF('(入力①) 基本情報入力シート'!E33="","",'(入力①) 基本情報入力シート'!E33)</f>
        <v/>
      </c>
      <c r="E12" s="153" t="str">
        <f aca="false">IF('(入力①) 基本情報入力シート'!F33="","",'(入力①) 基本情報入力シート'!F33)</f>
        <v/>
      </c>
      <c r="F12" s="153" t="str">
        <f aca="false">IF('(入力①) 基本情報入力シート'!G33="","",'(入力①) 基本情報入力シート'!G33)</f>
        <v/>
      </c>
      <c r="G12" s="153" t="str">
        <f aca="false">IF('(入力①) 基本情報入力シート'!H33="","",'(入力①) 基本情報入力シート'!H33)</f>
        <v/>
      </c>
      <c r="H12" s="153" t="str">
        <f aca="false">IF('(入力①) 基本情報入力シート'!I33="","",'(入力①) 基本情報入力シート'!I33)</f>
        <v/>
      </c>
      <c r="I12" s="153" t="str">
        <f aca="false">IF('(入力①) 基本情報入力シート'!J33="","",'(入力①) 基本情報入力シート'!J33)</f>
        <v/>
      </c>
      <c r="J12" s="153" t="str">
        <f aca="false">IF('(入力①) 基本情報入力シート'!K33="","",'(入力①) 基本情報入力シート'!K33)</f>
        <v/>
      </c>
      <c r="K12" s="154" t="str">
        <f aca="false">IF('(入力①) 基本情報入力シート'!L33="","",'(入力①) 基本情報入力シート'!L33)</f>
        <v/>
      </c>
      <c r="L12" s="155" t="str">
        <f aca="false">IF('(入力①) 基本情報入力シート'!M33="","",'(入力①) 基本情報入力シート'!M33)</f>
        <v/>
      </c>
      <c r="M12" s="156" t="str">
        <f aca="false">IF('(入力①) 基本情報入力シート'!R33="","",'(入力①) 基本情報入力シート'!R33)</f>
        <v/>
      </c>
      <c r="N12" s="156" t="str">
        <f aca="false">IF('(入力①) 基本情報入力シート'!W33="","",'(入力①) 基本情報入力シート'!W33)</f>
        <v/>
      </c>
      <c r="O12" s="156" t="str">
        <f aca="false">IF('(入力①) 基本情報入力シート'!X33="","",'(入力①) 基本情報入力シート'!X33)</f>
        <v/>
      </c>
      <c r="P12" s="157" t="str">
        <f aca="false">IF('(入力①) 基本情報入力シート'!Y33="","",'(入力①) 基本情報入力シート'!Y33)</f>
        <v/>
      </c>
      <c r="Q12" s="158" t="str">
        <f aca="false">IF('(入力①) 基本情報入力シート'!Z33="","",'(入力①) 基本情報入力シート'!Z33)</f>
        <v/>
      </c>
      <c r="R12" s="159" t="str">
        <f aca="false">IF('(入力①) 基本情報入力シート'!AA33="","",'(入力①) 基本情報入力シート'!AA33)</f>
        <v/>
      </c>
      <c r="S12" s="160"/>
      <c r="T12" s="161"/>
      <c r="U12" s="162" t="e">
        <f aca="false">IF(P12="","",VLOOKUP(P12,))</f>
        <v>#N/A</v>
      </c>
      <c r="V12" s="163" t="s">
        <v>92</v>
      </c>
      <c r="W12" s="164"/>
      <c r="X12" s="165" t="s">
        <v>93</v>
      </c>
      <c r="Y12" s="164"/>
      <c r="Z12" s="166" t="s">
        <v>94</v>
      </c>
      <c r="AA12" s="164"/>
      <c r="AB12" s="165" t="s">
        <v>93</v>
      </c>
      <c r="AC12" s="164"/>
      <c r="AD12" s="165" t="s">
        <v>95</v>
      </c>
      <c r="AE12" s="167" t="s">
        <v>96</v>
      </c>
      <c r="AF12" s="168" t="str">
        <f aca="false">IF(W12&gt;=1,(AA12*12+AC12)-(W12*12+Y12)+1,"")</f>
        <v/>
      </c>
      <c r="AG12" s="165" t="s">
        <v>97</v>
      </c>
      <c r="AH12" s="169" t="str">
        <f aca="false">IFERROR(ROUNDDOWN(ROUND(Q12*R12,0)*U12,0)*AF12,"")</f>
        <v/>
      </c>
    </row>
    <row r="13" customFormat="false" ht="36.75" hidden="false" customHeight="true" outlineLevel="0" collapsed="false">
      <c r="A13" s="150" t="n">
        <f aca="false">A12+1</f>
        <v>2</v>
      </c>
      <c r="B13" s="151" t="str">
        <f aca="false">IF('(入力①) 基本情報入力シート'!C34="","",'(入力①) 基本情報入力シート'!C34)</f>
        <v/>
      </c>
      <c r="C13" s="152" t="str">
        <f aca="false">IF('(入力①) 基本情報入力シート'!D34="","",'(入力①) 基本情報入力シート'!D34)</f>
        <v/>
      </c>
      <c r="D13" s="153" t="str">
        <f aca="false">IF('(入力①) 基本情報入力シート'!E34="","",'(入力①) 基本情報入力シート'!E34)</f>
        <v/>
      </c>
      <c r="E13" s="153" t="str">
        <f aca="false">IF('(入力①) 基本情報入力シート'!F34="","",'(入力①) 基本情報入力シート'!F34)</f>
        <v/>
      </c>
      <c r="F13" s="153" t="str">
        <f aca="false">IF('(入力①) 基本情報入力シート'!G34="","",'(入力①) 基本情報入力シート'!G34)</f>
        <v/>
      </c>
      <c r="G13" s="153" t="str">
        <f aca="false">IF('(入力①) 基本情報入力シート'!H34="","",'(入力①) 基本情報入力シート'!H34)</f>
        <v/>
      </c>
      <c r="H13" s="153" t="str">
        <f aca="false">IF('(入力①) 基本情報入力シート'!I34="","",'(入力①) 基本情報入力シート'!I34)</f>
        <v/>
      </c>
      <c r="I13" s="153" t="str">
        <f aca="false">IF('(入力①) 基本情報入力シート'!J34="","",'(入力①) 基本情報入力シート'!J34)</f>
        <v/>
      </c>
      <c r="J13" s="153" t="str">
        <f aca="false">IF('(入力①) 基本情報入力シート'!K34="","",'(入力①) 基本情報入力シート'!K34)</f>
        <v/>
      </c>
      <c r="K13" s="154" t="str">
        <f aca="false">IF('(入力①) 基本情報入力シート'!L34="","",'(入力①) 基本情報入力シート'!L34)</f>
        <v/>
      </c>
      <c r="L13" s="155" t="str">
        <f aca="false">IF('(入力①) 基本情報入力シート'!M34="","",'(入力①) 基本情報入力シート'!M34)</f>
        <v/>
      </c>
      <c r="M13" s="156" t="str">
        <f aca="false">IF('(入力①) 基本情報入力シート'!R34="","",'(入力①) 基本情報入力シート'!R34)</f>
        <v/>
      </c>
      <c r="N13" s="156" t="str">
        <f aca="false">IF('(入力①) 基本情報入力シート'!W34="","",'(入力①) 基本情報入力シート'!W34)</f>
        <v/>
      </c>
      <c r="O13" s="156" t="str">
        <f aca="false">IF('(入力①) 基本情報入力シート'!X34="","",'(入力①) 基本情報入力シート'!X34)</f>
        <v/>
      </c>
      <c r="P13" s="157" t="str">
        <f aca="false">IF('(入力①) 基本情報入力シート'!Y34="","",'(入力①) 基本情報入力シート'!Y34)</f>
        <v/>
      </c>
      <c r="Q13" s="158" t="str">
        <f aca="false">IF('(入力①) 基本情報入力シート'!Z34="","",'(入力①) 基本情報入力シート'!Z34)</f>
        <v/>
      </c>
      <c r="R13" s="159" t="str">
        <f aca="false">IF('(入力①) 基本情報入力シート'!AA34="","",'(入力①) 基本情報入力シート'!AA34)</f>
        <v/>
      </c>
      <c r="S13" s="160"/>
      <c r="T13" s="161"/>
      <c r="U13" s="162" t="e">
        <f aca="false">IF(P13="","",VLOOKUP(P13,))</f>
        <v>#N/A</v>
      </c>
      <c r="V13" s="163" t="s">
        <v>92</v>
      </c>
      <c r="W13" s="164"/>
      <c r="X13" s="165" t="s">
        <v>93</v>
      </c>
      <c r="Y13" s="164"/>
      <c r="Z13" s="166" t="s">
        <v>94</v>
      </c>
      <c r="AA13" s="164"/>
      <c r="AB13" s="165" t="s">
        <v>93</v>
      </c>
      <c r="AC13" s="164"/>
      <c r="AD13" s="165" t="s">
        <v>95</v>
      </c>
      <c r="AE13" s="167" t="s">
        <v>96</v>
      </c>
      <c r="AF13" s="168" t="str">
        <f aca="false">IF(W13&gt;=1,(AA13*12+AC13)-(W13*12+Y13)+1,"")</f>
        <v/>
      </c>
      <c r="AG13" s="165" t="s">
        <v>97</v>
      </c>
      <c r="AH13" s="169" t="str">
        <f aca="false">IFERROR(ROUNDDOWN(ROUND(Q13*R13,0)*U13,0)*AF13,"")</f>
        <v/>
      </c>
    </row>
    <row r="14" customFormat="false" ht="36.75" hidden="false" customHeight="true" outlineLevel="0" collapsed="false">
      <c r="A14" s="150" t="n">
        <f aca="false">A13+1</f>
        <v>3</v>
      </c>
      <c r="B14" s="151" t="str">
        <f aca="false">IF('(入力①) 基本情報入力シート'!C35="","",'(入力①) 基本情報入力シート'!C35)</f>
        <v/>
      </c>
      <c r="C14" s="152" t="str">
        <f aca="false">IF('(入力①) 基本情報入力シート'!D35="","",'(入力①) 基本情報入力シート'!D35)</f>
        <v/>
      </c>
      <c r="D14" s="153" t="str">
        <f aca="false">IF('(入力①) 基本情報入力シート'!E35="","",'(入力①) 基本情報入力シート'!E35)</f>
        <v/>
      </c>
      <c r="E14" s="153" t="str">
        <f aca="false">IF('(入力①) 基本情報入力シート'!F35="","",'(入力①) 基本情報入力シート'!F35)</f>
        <v/>
      </c>
      <c r="F14" s="153" t="str">
        <f aca="false">IF('(入力①) 基本情報入力シート'!G35="","",'(入力①) 基本情報入力シート'!G35)</f>
        <v/>
      </c>
      <c r="G14" s="153" t="str">
        <f aca="false">IF('(入力①) 基本情報入力シート'!H35="","",'(入力①) 基本情報入力シート'!H35)</f>
        <v/>
      </c>
      <c r="H14" s="153" t="str">
        <f aca="false">IF('(入力①) 基本情報入力シート'!I35="","",'(入力①) 基本情報入力シート'!I35)</f>
        <v/>
      </c>
      <c r="I14" s="153" t="str">
        <f aca="false">IF('(入力①) 基本情報入力シート'!J35="","",'(入力①) 基本情報入力シート'!J35)</f>
        <v/>
      </c>
      <c r="J14" s="153" t="str">
        <f aca="false">IF('(入力①) 基本情報入力シート'!K35="","",'(入力①) 基本情報入力シート'!K35)</f>
        <v/>
      </c>
      <c r="K14" s="154" t="str">
        <f aca="false">IF('(入力①) 基本情報入力シート'!L35="","",'(入力①) 基本情報入力シート'!L35)</f>
        <v/>
      </c>
      <c r="L14" s="155" t="str">
        <f aca="false">IF('(入力①) 基本情報入力シート'!M35="","",'(入力①) 基本情報入力シート'!M35)</f>
        <v/>
      </c>
      <c r="M14" s="156" t="str">
        <f aca="false">IF('(入力①) 基本情報入力シート'!R35="","",'(入力①) 基本情報入力シート'!R35)</f>
        <v/>
      </c>
      <c r="N14" s="156" t="str">
        <f aca="false">IF('(入力①) 基本情報入力シート'!W35="","",'(入力①) 基本情報入力シート'!W35)</f>
        <v/>
      </c>
      <c r="O14" s="156" t="str">
        <f aca="false">IF('(入力①) 基本情報入力シート'!X35="","",'(入力①) 基本情報入力シート'!X35)</f>
        <v/>
      </c>
      <c r="P14" s="157" t="str">
        <f aca="false">IF('(入力①) 基本情報入力シート'!Y35="","",'(入力①) 基本情報入力シート'!Y35)</f>
        <v/>
      </c>
      <c r="Q14" s="158" t="str">
        <f aca="false">IF('(入力①) 基本情報入力シート'!Z35="","",'(入力①) 基本情報入力シート'!Z35)</f>
        <v/>
      </c>
      <c r="R14" s="159" t="str">
        <f aca="false">IF('(入力①) 基本情報入力シート'!AA35="","",'(入力①) 基本情報入力シート'!AA35)</f>
        <v/>
      </c>
      <c r="S14" s="160"/>
      <c r="T14" s="161"/>
      <c r="U14" s="162" t="e">
        <f aca="false">IF(P14="","",VLOOKUP(P14,))</f>
        <v>#N/A</v>
      </c>
      <c r="V14" s="163" t="s">
        <v>92</v>
      </c>
      <c r="W14" s="164"/>
      <c r="X14" s="165" t="s">
        <v>93</v>
      </c>
      <c r="Y14" s="164"/>
      <c r="Z14" s="166" t="s">
        <v>94</v>
      </c>
      <c r="AA14" s="164"/>
      <c r="AB14" s="165" t="s">
        <v>93</v>
      </c>
      <c r="AC14" s="164"/>
      <c r="AD14" s="165" t="s">
        <v>95</v>
      </c>
      <c r="AE14" s="167" t="s">
        <v>96</v>
      </c>
      <c r="AF14" s="168" t="str">
        <f aca="false">IF(W14&gt;=1,(AA14*12+AC14)-(W14*12+Y14)+1,"")</f>
        <v/>
      </c>
      <c r="AG14" s="165" t="s">
        <v>97</v>
      </c>
      <c r="AH14" s="169" t="str">
        <f aca="false">IFERROR(ROUNDDOWN(ROUND(Q14*R14,0)*U14,0)*AF14,"")</f>
        <v/>
      </c>
    </row>
    <row r="15" customFormat="false" ht="36.75" hidden="false" customHeight="true" outlineLevel="0" collapsed="false">
      <c r="A15" s="150" t="n">
        <f aca="false">A14+1</f>
        <v>4</v>
      </c>
      <c r="B15" s="151" t="str">
        <f aca="false">IF('(入力①) 基本情報入力シート'!C36="","",'(入力①) 基本情報入力シート'!C36)</f>
        <v/>
      </c>
      <c r="C15" s="152" t="str">
        <f aca="false">IF('(入力①) 基本情報入力シート'!D36="","",'(入力①) 基本情報入力シート'!D36)</f>
        <v/>
      </c>
      <c r="D15" s="153" t="str">
        <f aca="false">IF('(入力①) 基本情報入力シート'!E36="","",'(入力①) 基本情報入力シート'!E36)</f>
        <v/>
      </c>
      <c r="E15" s="153" t="str">
        <f aca="false">IF('(入力①) 基本情報入力シート'!F36="","",'(入力①) 基本情報入力シート'!F36)</f>
        <v/>
      </c>
      <c r="F15" s="153" t="str">
        <f aca="false">IF('(入力①) 基本情報入力シート'!G36="","",'(入力①) 基本情報入力シート'!G36)</f>
        <v/>
      </c>
      <c r="G15" s="153" t="str">
        <f aca="false">IF('(入力①) 基本情報入力シート'!H36="","",'(入力①) 基本情報入力シート'!H36)</f>
        <v/>
      </c>
      <c r="H15" s="153" t="str">
        <f aca="false">IF('(入力①) 基本情報入力シート'!I36="","",'(入力①) 基本情報入力シート'!I36)</f>
        <v/>
      </c>
      <c r="I15" s="153" t="str">
        <f aca="false">IF('(入力①) 基本情報入力シート'!J36="","",'(入力①) 基本情報入力シート'!J36)</f>
        <v/>
      </c>
      <c r="J15" s="153" t="str">
        <f aca="false">IF('(入力①) 基本情報入力シート'!K36="","",'(入力①) 基本情報入力シート'!K36)</f>
        <v/>
      </c>
      <c r="K15" s="154" t="str">
        <f aca="false">IF('(入力①) 基本情報入力シート'!L36="","",'(入力①) 基本情報入力シート'!L36)</f>
        <v/>
      </c>
      <c r="L15" s="155" t="str">
        <f aca="false">IF('(入力①) 基本情報入力シート'!M36="","",'(入力①) 基本情報入力シート'!M36)</f>
        <v/>
      </c>
      <c r="M15" s="156" t="str">
        <f aca="false">IF('(入力①) 基本情報入力シート'!R36="","",'(入力①) 基本情報入力シート'!R36)</f>
        <v/>
      </c>
      <c r="N15" s="156" t="str">
        <f aca="false">IF('(入力①) 基本情報入力シート'!W36="","",'(入力①) 基本情報入力シート'!W36)</f>
        <v/>
      </c>
      <c r="O15" s="156" t="str">
        <f aca="false">IF('(入力①) 基本情報入力シート'!X36="","",'(入力①) 基本情報入力シート'!X36)</f>
        <v/>
      </c>
      <c r="P15" s="157" t="str">
        <f aca="false">IF('(入力①) 基本情報入力シート'!Y36="","",'(入力①) 基本情報入力シート'!Y36)</f>
        <v/>
      </c>
      <c r="Q15" s="158" t="str">
        <f aca="false">IF('(入力①) 基本情報入力シート'!Z36="","",'(入力①) 基本情報入力シート'!Z36)</f>
        <v/>
      </c>
      <c r="R15" s="159" t="str">
        <f aca="false">IF('(入力①) 基本情報入力シート'!AA36="","",'(入力①) 基本情報入力シート'!AA36)</f>
        <v/>
      </c>
      <c r="S15" s="160"/>
      <c r="T15" s="161"/>
      <c r="U15" s="162" t="e">
        <f aca="false">IF(P15="","",VLOOKUP(P15,))</f>
        <v>#N/A</v>
      </c>
      <c r="V15" s="163" t="s">
        <v>92</v>
      </c>
      <c r="W15" s="164"/>
      <c r="X15" s="165" t="s">
        <v>93</v>
      </c>
      <c r="Y15" s="164"/>
      <c r="Z15" s="166" t="s">
        <v>94</v>
      </c>
      <c r="AA15" s="164"/>
      <c r="AB15" s="165" t="s">
        <v>93</v>
      </c>
      <c r="AC15" s="164"/>
      <c r="AD15" s="165" t="s">
        <v>95</v>
      </c>
      <c r="AE15" s="167" t="s">
        <v>96</v>
      </c>
      <c r="AF15" s="168" t="str">
        <f aca="false">IF(W15&gt;=1,(AA15*12+AC15)-(W15*12+Y15)+1,"")</f>
        <v/>
      </c>
      <c r="AG15" s="165" t="s">
        <v>97</v>
      </c>
      <c r="AH15" s="169" t="str">
        <f aca="false">IFERROR(ROUNDDOWN(ROUND(Q15*R15,0)*U15,0)*AF15,"")</f>
        <v/>
      </c>
    </row>
    <row r="16" customFormat="false" ht="36.75" hidden="false" customHeight="true" outlineLevel="0" collapsed="false">
      <c r="A16" s="150" t="n">
        <f aca="false">A15+1</f>
        <v>5</v>
      </c>
      <c r="B16" s="151" t="str">
        <f aca="false">IF('(入力①) 基本情報入力シート'!C37="","",'(入力①) 基本情報入力シート'!C37)</f>
        <v/>
      </c>
      <c r="C16" s="152" t="str">
        <f aca="false">IF('(入力①) 基本情報入力シート'!D37="","",'(入力①) 基本情報入力シート'!D37)</f>
        <v/>
      </c>
      <c r="D16" s="153" t="str">
        <f aca="false">IF('(入力①) 基本情報入力シート'!E37="","",'(入力①) 基本情報入力シート'!E37)</f>
        <v/>
      </c>
      <c r="E16" s="153" t="str">
        <f aca="false">IF('(入力①) 基本情報入力シート'!F37="","",'(入力①) 基本情報入力シート'!F37)</f>
        <v/>
      </c>
      <c r="F16" s="153" t="str">
        <f aca="false">IF('(入力①) 基本情報入力シート'!G37="","",'(入力①) 基本情報入力シート'!G37)</f>
        <v/>
      </c>
      <c r="G16" s="153" t="str">
        <f aca="false">IF('(入力①) 基本情報入力シート'!H37="","",'(入力①) 基本情報入力シート'!H37)</f>
        <v/>
      </c>
      <c r="H16" s="153" t="str">
        <f aca="false">IF('(入力①) 基本情報入力シート'!I37="","",'(入力①) 基本情報入力シート'!I37)</f>
        <v/>
      </c>
      <c r="I16" s="153" t="str">
        <f aca="false">IF('(入力①) 基本情報入力シート'!J37="","",'(入力①) 基本情報入力シート'!J37)</f>
        <v/>
      </c>
      <c r="J16" s="153" t="str">
        <f aca="false">IF('(入力①) 基本情報入力シート'!K37="","",'(入力①) 基本情報入力シート'!K37)</f>
        <v/>
      </c>
      <c r="K16" s="154" t="str">
        <f aca="false">IF('(入力①) 基本情報入力シート'!L37="","",'(入力①) 基本情報入力シート'!L37)</f>
        <v/>
      </c>
      <c r="L16" s="155" t="str">
        <f aca="false">IF('(入力①) 基本情報入力シート'!M37="","",'(入力①) 基本情報入力シート'!M37)</f>
        <v/>
      </c>
      <c r="M16" s="156" t="str">
        <f aca="false">IF('(入力①) 基本情報入力シート'!R37="","",'(入力①) 基本情報入力シート'!R37)</f>
        <v/>
      </c>
      <c r="N16" s="156" t="str">
        <f aca="false">IF('(入力①) 基本情報入力シート'!W37="","",'(入力①) 基本情報入力シート'!W37)</f>
        <v/>
      </c>
      <c r="O16" s="156" t="str">
        <f aca="false">IF('(入力①) 基本情報入力シート'!X37="","",'(入力①) 基本情報入力シート'!X37)</f>
        <v/>
      </c>
      <c r="P16" s="157" t="str">
        <f aca="false">IF('(入力①) 基本情報入力シート'!Y37="","",'(入力①) 基本情報入力シート'!Y37)</f>
        <v/>
      </c>
      <c r="Q16" s="158" t="str">
        <f aca="false">IF('(入力①) 基本情報入力シート'!Z37="","",'(入力①) 基本情報入力シート'!Z37)</f>
        <v/>
      </c>
      <c r="R16" s="159" t="str">
        <f aca="false">IF('(入力①) 基本情報入力シート'!AA37="","",'(入力①) 基本情報入力シート'!AA37)</f>
        <v/>
      </c>
      <c r="S16" s="160"/>
      <c r="T16" s="161"/>
      <c r="U16" s="162" t="e">
        <f aca="false">IF(P16="","",VLOOKUP(P16,))</f>
        <v>#N/A</v>
      </c>
      <c r="V16" s="163" t="s">
        <v>92</v>
      </c>
      <c r="W16" s="164"/>
      <c r="X16" s="165" t="s">
        <v>93</v>
      </c>
      <c r="Y16" s="164"/>
      <c r="Z16" s="166" t="s">
        <v>94</v>
      </c>
      <c r="AA16" s="164"/>
      <c r="AB16" s="165" t="s">
        <v>93</v>
      </c>
      <c r="AC16" s="164"/>
      <c r="AD16" s="165" t="s">
        <v>95</v>
      </c>
      <c r="AE16" s="167" t="s">
        <v>96</v>
      </c>
      <c r="AF16" s="168" t="str">
        <f aca="false">IF(W16&gt;=1,(AA16*12+AC16)-(W16*12+Y16)+1,"")</f>
        <v/>
      </c>
      <c r="AG16" s="165" t="s">
        <v>97</v>
      </c>
      <c r="AH16" s="169" t="str">
        <f aca="false">IFERROR(ROUNDDOWN(ROUND(Q16*R16,0)*U16,0)*AF16,"")</f>
        <v/>
      </c>
    </row>
    <row r="17" customFormat="false" ht="36.75" hidden="false" customHeight="true" outlineLevel="0" collapsed="false">
      <c r="A17" s="150" t="n">
        <f aca="false">A16+1</f>
        <v>6</v>
      </c>
      <c r="B17" s="151" t="str">
        <f aca="false">IF('(入力①) 基本情報入力シート'!C38="","",'(入力①) 基本情報入力シート'!C38)</f>
        <v/>
      </c>
      <c r="C17" s="152" t="str">
        <f aca="false">IF('(入力①) 基本情報入力シート'!D38="","",'(入力①) 基本情報入力シート'!D38)</f>
        <v/>
      </c>
      <c r="D17" s="153" t="str">
        <f aca="false">IF('(入力①) 基本情報入力シート'!E38="","",'(入力①) 基本情報入力シート'!E38)</f>
        <v/>
      </c>
      <c r="E17" s="153" t="str">
        <f aca="false">IF('(入力①) 基本情報入力シート'!F38="","",'(入力①) 基本情報入力シート'!F38)</f>
        <v/>
      </c>
      <c r="F17" s="153" t="str">
        <f aca="false">IF('(入力①) 基本情報入力シート'!G38="","",'(入力①) 基本情報入力シート'!G38)</f>
        <v/>
      </c>
      <c r="G17" s="153" t="str">
        <f aca="false">IF('(入力①) 基本情報入力シート'!H38="","",'(入力①) 基本情報入力シート'!H38)</f>
        <v/>
      </c>
      <c r="H17" s="153" t="str">
        <f aca="false">IF('(入力①) 基本情報入力シート'!I38="","",'(入力①) 基本情報入力シート'!I38)</f>
        <v/>
      </c>
      <c r="I17" s="153" t="str">
        <f aca="false">IF('(入力①) 基本情報入力シート'!J38="","",'(入力①) 基本情報入力シート'!J38)</f>
        <v/>
      </c>
      <c r="J17" s="153" t="str">
        <f aca="false">IF('(入力①) 基本情報入力シート'!K38="","",'(入力①) 基本情報入力シート'!K38)</f>
        <v/>
      </c>
      <c r="K17" s="154" t="str">
        <f aca="false">IF('(入力①) 基本情報入力シート'!L38="","",'(入力①) 基本情報入力シート'!L38)</f>
        <v/>
      </c>
      <c r="L17" s="155" t="str">
        <f aca="false">IF('(入力①) 基本情報入力シート'!M38="","",'(入力①) 基本情報入力シート'!M38)</f>
        <v/>
      </c>
      <c r="M17" s="156" t="str">
        <f aca="false">IF('(入力①) 基本情報入力シート'!R38="","",'(入力①) 基本情報入力シート'!R38)</f>
        <v/>
      </c>
      <c r="N17" s="156" t="str">
        <f aca="false">IF('(入力①) 基本情報入力シート'!W38="","",'(入力①) 基本情報入力シート'!W38)</f>
        <v/>
      </c>
      <c r="O17" s="156" t="str">
        <f aca="false">IF('(入力①) 基本情報入力シート'!X38="","",'(入力①) 基本情報入力シート'!X38)</f>
        <v/>
      </c>
      <c r="P17" s="157" t="str">
        <f aca="false">IF('(入力①) 基本情報入力シート'!Y38="","",'(入力①) 基本情報入力シート'!Y38)</f>
        <v/>
      </c>
      <c r="Q17" s="158" t="str">
        <f aca="false">IF('(入力①) 基本情報入力シート'!Z38="","",'(入力①) 基本情報入力シート'!Z38)</f>
        <v/>
      </c>
      <c r="R17" s="159" t="str">
        <f aca="false">IF('(入力①) 基本情報入力シート'!AA38="","",'(入力①) 基本情報入力シート'!AA38)</f>
        <v/>
      </c>
      <c r="S17" s="160"/>
      <c r="T17" s="161"/>
      <c r="U17" s="162" t="e">
        <f aca="false">IF(P17="","",VLOOKUP(P17,))</f>
        <v>#N/A</v>
      </c>
      <c r="V17" s="163" t="s">
        <v>92</v>
      </c>
      <c r="W17" s="164"/>
      <c r="X17" s="165" t="s">
        <v>93</v>
      </c>
      <c r="Y17" s="164"/>
      <c r="Z17" s="166" t="s">
        <v>94</v>
      </c>
      <c r="AA17" s="164"/>
      <c r="AB17" s="165" t="s">
        <v>93</v>
      </c>
      <c r="AC17" s="164"/>
      <c r="AD17" s="165" t="s">
        <v>95</v>
      </c>
      <c r="AE17" s="167" t="s">
        <v>96</v>
      </c>
      <c r="AF17" s="168" t="str">
        <f aca="false">IF(W17&gt;=1,(AA17*12+AC17)-(W17*12+Y17)+1,"")</f>
        <v/>
      </c>
      <c r="AG17" s="165" t="s">
        <v>97</v>
      </c>
      <c r="AH17" s="169" t="str">
        <f aca="false">IFERROR(ROUNDDOWN(ROUND(Q17*R17,0)*U17,0)*AF17,"")</f>
        <v/>
      </c>
    </row>
    <row r="18" customFormat="false" ht="36.75" hidden="false" customHeight="true" outlineLevel="0" collapsed="false">
      <c r="A18" s="150" t="n">
        <f aca="false">A17+1</f>
        <v>7</v>
      </c>
      <c r="B18" s="151" t="str">
        <f aca="false">IF('(入力①) 基本情報入力シート'!C39="","",'(入力①) 基本情報入力シート'!C39)</f>
        <v/>
      </c>
      <c r="C18" s="152" t="str">
        <f aca="false">IF('(入力①) 基本情報入力シート'!D39="","",'(入力①) 基本情報入力シート'!D39)</f>
        <v/>
      </c>
      <c r="D18" s="153" t="str">
        <f aca="false">IF('(入力①) 基本情報入力シート'!E39="","",'(入力①) 基本情報入力シート'!E39)</f>
        <v/>
      </c>
      <c r="E18" s="153" t="str">
        <f aca="false">IF('(入力①) 基本情報入力シート'!F39="","",'(入力①) 基本情報入力シート'!F39)</f>
        <v/>
      </c>
      <c r="F18" s="153" t="str">
        <f aca="false">IF('(入力①) 基本情報入力シート'!G39="","",'(入力①) 基本情報入力シート'!G39)</f>
        <v/>
      </c>
      <c r="G18" s="153" t="str">
        <f aca="false">IF('(入力①) 基本情報入力シート'!H39="","",'(入力①) 基本情報入力シート'!H39)</f>
        <v/>
      </c>
      <c r="H18" s="153" t="str">
        <f aca="false">IF('(入力①) 基本情報入力シート'!I39="","",'(入力①) 基本情報入力シート'!I39)</f>
        <v/>
      </c>
      <c r="I18" s="153" t="str">
        <f aca="false">IF('(入力①) 基本情報入力シート'!J39="","",'(入力①) 基本情報入力シート'!J39)</f>
        <v/>
      </c>
      <c r="J18" s="153" t="str">
        <f aca="false">IF('(入力①) 基本情報入力シート'!K39="","",'(入力①) 基本情報入力シート'!K39)</f>
        <v/>
      </c>
      <c r="K18" s="154" t="str">
        <f aca="false">IF('(入力①) 基本情報入力シート'!L39="","",'(入力①) 基本情報入力シート'!L39)</f>
        <v/>
      </c>
      <c r="L18" s="155" t="str">
        <f aca="false">IF('(入力①) 基本情報入力シート'!M39="","",'(入力①) 基本情報入力シート'!M39)</f>
        <v/>
      </c>
      <c r="M18" s="156" t="str">
        <f aca="false">IF('(入力①) 基本情報入力シート'!R39="","",'(入力①) 基本情報入力シート'!R39)</f>
        <v/>
      </c>
      <c r="N18" s="156" t="str">
        <f aca="false">IF('(入力①) 基本情報入力シート'!W39="","",'(入力①) 基本情報入力シート'!W39)</f>
        <v/>
      </c>
      <c r="O18" s="156" t="str">
        <f aca="false">IF('(入力①) 基本情報入力シート'!X39="","",'(入力①) 基本情報入力シート'!X39)</f>
        <v/>
      </c>
      <c r="P18" s="157" t="str">
        <f aca="false">IF('(入力①) 基本情報入力シート'!Y39="","",'(入力①) 基本情報入力シート'!Y39)</f>
        <v/>
      </c>
      <c r="Q18" s="158" t="str">
        <f aca="false">IF('(入力①) 基本情報入力シート'!Z39="","",'(入力①) 基本情報入力シート'!Z39)</f>
        <v/>
      </c>
      <c r="R18" s="159" t="str">
        <f aca="false">IF('(入力①) 基本情報入力シート'!AA39="","",'(入力①) 基本情報入力シート'!AA39)</f>
        <v/>
      </c>
      <c r="S18" s="160"/>
      <c r="T18" s="161"/>
      <c r="U18" s="162" t="e">
        <f aca="false">IF(P18="","",VLOOKUP(P18,))</f>
        <v>#N/A</v>
      </c>
      <c r="V18" s="163" t="s">
        <v>92</v>
      </c>
      <c r="W18" s="164"/>
      <c r="X18" s="165" t="s">
        <v>93</v>
      </c>
      <c r="Y18" s="164"/>
      <c r="Z18" s="166" t="s">
        <v>94</v>
      </c>
      <c r="AA18" s="164"/>
      <c r="AB18" s="165" t="s">
        <v>93</v>
      </c>
      <c r="AC18" s="164"/>
      <c r="AD18" s="165" t="s">
        <v>95</v>
      </c>
      <c r="AE18" s="167" t="s">
        <v>96</v>
      </c>
      <c r="AF18" s="168" t="str">
        <f aca="false">IF(W18&gt;=1,(AA18*12+AC18)-(W18*12+Y18)+1,"")</f>
        <v/>
      </c>
      <c r="AG18" s="165" t="s">
        <v>97</v>
      </c>
      <c r="AH18" s="169" t="str">
        <f aca="false">IFERROR(ROUNDDOWN(ROUND(Q18*R18,0)*U18,0)*AF18,"")</f>
        <v/>
      </c>
    </row>
    <row r="19" customFormat="false" ht="36.75" hidden="false" customHeight="true" outlineLevel="0" collapsed="false">
      <c r="A19" s="150" t="n">
        <f aca="false">A18+1</f>
        <v>8</v>
      </c>
      <c r="B19" s="151" t="str">
        <f aca="false">IF('(入力①) 基本情報入力シート'!C40="","",'(入力①) 基本情報入力シート'!C40)</f>
        <v/>
      </c>
      <c r="C19" s="152" t="str">
        <f aca="false">IF('(入力①) 基本情報入力シート'!D40="","",'(入力①) 基本情報入力シート'!D40)</f>
        <v/>
      </c>
      <c r="D19" s="153" t="str">
        <f aca="false">IF('(入力①) 基本情報入力シート'!E40="","",'(入力①) 基本情報入力シート'!E40)</f>
        <v/>
      </c>
      <c r="E19" s="153" t="str">
        <f aca="false">IF('(入力①) 基本情報入力シート'!F40="","",'(入力①) 基本情報入力シート'!F40)</f>
        <v/>
      </c>
      <c r="F19" s="153" t="str">
        <f aca="false">IF('(入力①) 基本情報入力シート'!G40="","",'(入力①) 基本情報入力シート'!G40)</f>
        <v/>
      </c>
      <c r="G19" s="153" t="str">
        <f aca="false">IF('(入力①) 基本情報入力シート'!H40="","",'(入力①) 基本情報入力シート'!H40)</f>
        <v/>
      </c>
      <c r="H19" s="153" t="str">
        <f aca="false">IF('(入力①) 基本情報入力シート'!I40="","",'(入力①) 基本情報入力シート'!I40)</f>
        <v/>
      </c>
      <c r="I19" s="153" t="str">
        <f aca="false">IF('(入力①) 基本情報入力シート'!J40="","",'(入力①) 基本情報入力シート'!J40)</f>
        <v/>
      </c>
      <c r="J19" s="153" t="str">
        <f aca="false">IF('(入力①) 基本情報入力シート'!K40="","",'(入力①) 基本情報入力シート'!K40)</f>
        <v/>
      </c>
      <c r="K19" s="154" t="str">
        <f aca="false">IF('(入力①) 基本情報入力シート'!L40="","",'(入力①) 基本情報入力シート'!L40)</f>
        <v/>
      </c>
      <c r="L19" s="155" t="str">
        <f aca="false">IF('(入力①) 基本情報入力シート'!M40="","",'(入力①) 基本情報入力シート'!M40)</f>
        <v/>
      </c>
      <c r="M19" s="156" t="str">
        <f aca="false">IF('(入力①) 基本情報入力シート'!R40="","",'(入力①) 基本情報入力シート'!R40)</f>
        <v/>
      </c>
      <c r="N19" s="156" t="str">
        <f aca="false">IF('(入力①) 基本情報入力シート'!W40="","",'(入力①) 基本情報入力シート'!W40)</f>
        <v/>
      </c>
      <c r="O19" s="156" t="str">
        <f aca="false">IF('(入力①) 基本情報入力シート'!X40="","",'(入力①) 基本情報入力シート'!X40)</f>
        <v/>
      </c>
      <c r="P19" s="157" t="str">
        <f aca="false">IF('(入力①) 基本情報入力シート'!Y40="","",'(入力①) 基本情報入力シート'!Y40)</f>
        <v/>
      </c>
      <c r="Q19" s="158" t="str">
        <f aca="false">IF('(入力①) 基本情報入力シート'!Z40="","",'(入力①) 基本情報入力シート'!Z40)</f>
        <v/>
      </c>
      <c r="R19" s="159" t="str">
        <f aca="false">IF('(入力①) 基本情報入力シート'!AA40="","",'(入力①) 基本情報入力シート'!AA40)</f>
        <v/>
      </c>
      <c r="S19" s="160"/>
      <c r="T19" s="161"/>
      <c r="U19" s="162" t="e">
        <f aca="false">IF(P19="","",VLOOKUP(P19,))</f>
        <v>#N/A</v>
      </c>
      <c r="V19" s="163" t="s">
        <v>92</v>
      </c>
      <c r="W19" s="164"/>
      <c r="X19" s="165" t="s">
        <v>93</v>
      </c>
      <c r="Y19" s="164"/>
      <c r="Z19" s="166" t="s">
        <v>94</v>
      </c>
      <c r="AA19" s="164"/>
      <c r="AB19" s="165" t="s">
        <v>93</v>
      </c>
      <c r="AC19" s="164"/>
      <c r="AD19" s="165" t="s">
        <v>95</v>
      </c>
      <c r="AE19" s="167" t="s">
        <v>96</v>
      </c>
      <c r="AF19" s="168" t="str">
        <f aca="false">IF(W19&gt;=1,(AA19*12+AC19)-(W19*12+Y19)+1,"")</f>
        <v/>
      </c>
      <c r="AG19" s="165" t="s">
        <v>97</v>
      </c>
      <c r="AH19" s="169" t="str">
        <f aca="false">IFERROR(ROUNDDOWN(ROUND(Q19*R19,0)*U19,0)*AF19,"")</f>
        <v/>
      </c>
    </row>
    <row r="20" customFormat="false" ht="36.75" hidden="false" customHeight="true" outlineLevel="0" collapsed="false">
      <c r="A20" s="150" t="n">
        <f aca="false">A19+1</f>
        <v>9</v>
      </c>
      <c r="B20" s="151" t="str">
        <f aca="false">IF('(入力①) 基本情報入力シート'!C41="","",'(入力①) 基本情報入力シート'!C41)</f>
        <v/>
      </c>
      <c r="C20" s="152" t="str">
        <f aca="false">IF('(入力①) 基本情報入力シート'!D41="","",'(入力①) 基本情報入力シート'!D41)</f>
        <v/>
      </c>
      <c r="D20" s="153" t="str">
        <f aca="false">IF('(入力①) 基本情報入力シート'!E41="","",'(入力①) 基本情報入力シート'!E41)</f>
        <v/>
      </c>
      <c r="E20" s="153" t="str">
        <f aca="false">IF('(入力①) 基本情報入力シート'!F41="","",'(入力①) 基本情報入力シート'!F41)</f>
        <v/>
      </c>
      <c r="F20" s="153" t="str">
        <f aca="false">IF('(入力①) 基本情報入力シート'!G41="","",'(入力①) 基本情報入力シート'!G41)</f>
        <v/>
      </c>
      <c r="G20" s="153" t="str">
        <f aca="false">IF('(入力①) 基本情報入力シート'!H41="","",'(入力①) 基本情報入力シート'!H41)</f>
        <v/>
      </c>
      <c r="H20" s="153" t="str">
        <f aca="false">IF('(入力①) 基本情報入力シート'!I41="","",'(入力①) 基本情報入力シート'!I41)</f>
        <v/>
      </c>
      <c r="I20" s="153" t="str">
        <f aca="false">IF('(入力①) 基本情報入力シート'!J41="","",'(入力①) 基本情報入力シート'!J41)</f>
        <v/>
      </c>
      <c r="J20" s="153" t="str">
        <f aca="false">IF('(入力①) 基本情報入力シート'!K41="","",'(入力①) 基本情報入力シート'!K41)</f>
        <v/>
      </c>
      <c r="K20" s="154" t="str">
        <f aca="false">IF('(入力①) 基本情報入力シート'!L41="","",'(入力①) 基本情報入力シート'!L41)</f>
        <v/>
      </c>
      <c r="L20" s="155" t="str">
        <f aca="false">IF('(入力①) 基本情報入力シート'!M41="","",'(入力①) 基本情報入力シート'!M41)</f>
        <v/>
      </c>
      <c r="M20" s="156" t="str">
        <f aca="false">IF('(入力①) 基本情報入力シート'!R41="","",'(入力①) 基本情報入力シート'!R41)</f>
        <v/>
      </c>
      <c r="N20" s="156" t="str">
        <f aca="false">IF('(入力①) 基本情報入力シート'!W41="","",'(入力①) 基本情報入力シート'!W41)</f>
        <v/>
      </c>
      <c r="O20" s="156" t="str">
        <f aca="false">IF('(入力①) 基本情報入力シート'!X41="","",'(入力①) 基本情報入力シート'!X41)</f>
        <v/>
      </c>
      <c r="P20" s="157" t="str">
        <f aca="false">IF('(入力①) 基本情報入力シート'!Y41="","",'(入力①) 基本情報入力シート'!Y41)</f>
        <v/>
      </c>
      <c r="Q20" s="158" t="str">
        <f aca="false">IF('(入力①) 基本情報入力シート'!Z41="","",'(入力①) 基本情報入力シート'!Z41)</f>
        <v/>
      </c>
      <c r="R20" s="159" t="str">
        <f aca="false">IF('(入力①) 基本情報入力シート'!AA41="","",'(入力①) 基本情報入力シート'!AA41)</f>
        <v/>
      </c>
      <c r="S20" s="160"/>
      <c r="T20" s="161"/>
      <c r="U20" s="162" t="e">
        <f aca="false">IF(P20="","",VLOOKUP(P20,))</f>
        <v>#N/A</v>
      </c>
      <c r="V20" s="163" t="s">
        <v>92</v>
      </c>
      <c r="W20" s="164"/>
      <c r="X20" s="165" t="s">
        <v>93</v>
      </c>
      <c r="Y20" s="164"/>
      <c r="Z20" s="166" t="s">
        <v>94</v>
      </c>
      <c r="AA20" s="164"/>
      <c r="AB20" s="165" t="s">
        <v>93</v>
      </c>
      <c r="AC20" s="164"/>
      <c r="AD20" s="165" t="s">
        <v>95</v>
      </c>
      <c r="AE20" s="167" t="s">
        <v>96</v>
      </c>
      <c r="AF20" s="168" t="str">
        <f aca="false">IF(W20&gt;=1,(AA20*12+AC20)-(W20*12+Y20)+1,"")</f>
        <v/>
      </c>
      <c r="AG20" s="165" t="s">
        <v>97</v>
      </c>
      <c r="AH20" s="169" t="str">
        <f aca="false">IFERROR(ROUNDDOWN(ROUND(Q20*R20,0)*U20,0)*AF20,"")</f>
        <v/>
      </c>
    </row>
    <row r="21" customFormat="false" ht="36.75" hidden="false" customHeight="true" outlineLevel="0" collapsed="false">
      <c r="A21" s="150" t="n">
        <f aca="false">A20+1</f>
        <v>10</v>
      </c>
      <c r="B21" s="151" t="str">
        <f aca="false">IF('(入力①) 基本情報入力シート'!C42="","",'(入力①) 基本情報入力シート'!C42)</f>
        <v/>
      </c>
      <c r="C21" s="152" t="str">
        <f aca="false">IF('(入力①) 基本情報入力シート'!D42="","",'(入力①) 基本情報入力シート'!D42)</f>
        <v/>
      </c>
      <c r="D21" s="153" t="str">
        <f aca="false">IF('(入力①) 基本情報入力シート'!E42="","",'(入力①) 基本情報入力シート'!E42)</f>
        <v/>
      </c>
      <c r="E21" s="153" t="str">
        <f aca="false">IF('(入力①) 基本情報入力シート'!F42="","",'(入力①) 基本情報入力シート'!F42)</f>
        <v/>
      </c>
      <c r="F21" s="153" t="str">
        <f aca="false">IF('(入力①) 基本情報入力シート'!G42="","",'(入力①) 基本情報入力シート'!G42)</f>
        <v/>
      </c>
      <c r="G21" s="153" t="str">
        <f aca="false">IF('(入力①) 基本情報入力シート'!H42="","",'(入力①) 基本情報入力シート'!H42)</f>
        <v/>
      </c>
      <c r="H21" s="153" t="str">
        <f aca="false">IF('(入力①) 基本情報入力シート'!I42="","",'(入力①) 基本情報入力シート'!I42)</f>
        <v/>
      </c>
      <c r="I21" s="153" t="str">
        <f aca="false">IF('(入力①) 基本情報入力シート'!J42="","",'(入力①) 基本情報入力シート'!J42)</f>
        <v/>
      </c>
      <c r="J21" s="153" t="str">
        <f aca="false">IF('(入力①) 基本情報入力シート'!K42="","",'(入力①) 基本情報入力シート'!K42)</f>
        <v/>
      </c>
      <c r="K21" s="154" t="str">
        <f aca="false">IF('(入力①) 基本情報入力シート'!L42="","",'(入力①) 基本情報入力シート'!L42)</f>
        <v/>
      </c>
      <c r="L21" s="155" t="str">
        <f aca="false">IF('(入力①) 基本情報入力シート'!M42="","",'(入力①) 基本情報入力シート'!M42)</f>
        <v/>
      </c>
      <c r="M21" s="156" t="str">
        <f aca="false">IF('(入力①) 基本情報入力シート'!R42="","",'(入力①) 基本情報入力シート'!R42)</f>
        <v/>
      </c>
      <c r="N21" s="156" t="str">
        <f aca="false">IF('(入力①) 基本情報入力シート'!W42="","",'(入力①) 基本情報入力シート'!W42)</f>
        <v/>
      </c>
      <c r="O21" s="156" t="str">
        <f aca="false">IF('(入力①) 基本情報入力シート'!X42="","",'(入力①) 基本情報入力シート'!X42)</f>
        <v/>
      </c>
      <c r="P21" s="157" t="str">
        <f aca="false">IF('(入力①) 基本情報入力シート'!Y42="","",'(入力①) 基本情報入力シート'!Y42)</f>
        <v/>
      </c>
      <c r="Q21" s="158" t="str">
        <f aca="false">IF('(入力①) 基本情報入力シート'!Z42="","",'(入力①) 基本情報入力シート'!Z42)</f>
        <v/>
      </c>
      <c r="R21" s="159" t="str">
        <f aca="false">IF('(入力①) 基本情報入力シート'!AA42="","",'(入力①) 基本情報入力シート'!AA42)</f>
        <v/>
      </c>
      <c r="S21" s="160"/>
      <c r="T21" s="161"/>
      <c r="U21" s="162" t="e">
        <f aca="false">IF(P21="","",VLOOKUP(P21,))</f>
        <v>#N/A</v>
      </c>
      <c r="V21" s="163" t="s">
        <v>92</v>
      </c>
      <c r="W21" s="164"/>
      <c r="X21" s="165" t="s">
        <v>93</v>
      </c>
      <c r="Y21" s="164"/>
      <c r="Z21" s="166" t="s">
        <v>94</v>
      </c>
      <c r="AA21" s="164"/>
      <c r="AB21" s="165" t="s">
        <v>93</v>
      </c>
      <c r="AC21" s="164"/>
      <c r="AD21" s="165" t="s">
        <v>95</v>
      </c>
      <c r="AE21" s="167" t="s">
        <v>96</v>
      </c>
      <c r="AF21" s="168" t="str">
        <f aca="false">IF(W21&gt;=1,(AA21*12+AC21)-(W21*12+Y21)+1,"")</f>
        <v/>
      </c>
      <c r="AG21" s="165" t="s">
        <v>97</v>
      </c>
      <c r="AH21" s="169" t="str">
        <f aca="false">IFERROR(ROUNDDOWN(ROUND(Q21*R21,0)*U21,0)*AF21,"")</f>
        <v/>
      </c>
    </row>
    <row r="22" customFormat="false" ht="36.75" hidden="false" customHeight="true" outlineLevel="0" collapsed="false">
      <c r="A22" s="150" t="n">
        <f aca="false">A21+1</f>
        <v>11</v>
      </c>
      <c r="B22" s="151" t="str">
        <f aca="false">IF('(入力①) 基本情報入力シート'!C43="","",'(入力①) 基本情報入力シート'!C43)</f>
        <v/>
      </c>
      <c r="C22" s="152" t="str">
        <f aca="false">IF('(入力①) 基本情報入力シート'!D43="","",'(入力①) 基本情報入力シート'!D43)</f>
        <v/>
      </c>
      <c r="D22" s="153" t="str">
        <f aca="false">IF('(入力①) 基本情報入力シート'!E43="","",'(入力①) 基本情報入力シート'!E43)</f>
        <v/>
      </c>
      <c r="E22" s="153" t="str">
        <f aca="false">IF('(入力①) 基本情報入力シート'!F43="","",'(入力①) 基本情報入力シート'!F43)</f>
        <v/>
      </c>
      <c r="F22" s="153" t="str">
        <f aca="false">IF('(入力①) 基本情報入力シート'!G43="","",'(入力①) 基本情報入力シート'!G43)</f>
        <v/>
      </c>
      <c r="G22" s="153" t="str">
        <f aca="false">IF('(入力①) 基本情報入力シート'!H43="","",'(入力①) 基本情報入力シート'!H43)</f>
        <v/>
      </c>
      <c r="H22" s="153" t="str">
        <f aca="false">IF('(入力①) 基本情報入力シート'!I43="","",'(入力①) 基本情報入力シート'!I43)</f>
        <v/>
      </c>
      <c r="I22" s="153" t="str">
        <f aca="false">IF('(入力①) 基本情報入力シート'!J43="","",'(入力①) 基本情報入力シート'!J43)</f>
        <v/>
      </c>
      <c r="J22" s="153" t="str">
        <f aca="false">IF('(入力①) 基本情報入力シート'!K43="","",'(入力①) 基本情報入力シート'!K43)</f>
        <v/>
      </c>
      <c r="K22" s="154" t="str">
        <f aca="false">IF('(入力①) 基本情報入力シート'!L43="","",'(入力①) 基本情報入力シート'!L43)</f>
        <v/>
      </c>
      <c r="L22" s="155" t="str">
        <f aca="false">IF('(入力①) 基本情報入力シート'!M43="","",'(入力①) 基本情報入力シート'!M43)</f>
        <v/>
      </c>
      <c r="M22" s="156" t="str">
        <f aca="false">IF('(入力①) 基本情報入力シート'!R43="","",'(入力①) 基本情報入力シート'!R43)</f>
        <v/>
      </c>
      <c r="N22" s="156" t="str">
        <f aca="false">IF('(入力①) 基本情報入力シート'!W43="","",'(入力①) 基本情報入力シート'!W43)</f>
        <v/>
      </c>
      <c r="O22" s="156" t="str">
        <f aca="false">IF('(入力①) 基本情報入力シート'!X43="","",'(入力①) 基本情報入力シート'!X43)</f>
        <v/>
      </c>
      <c r="P22" s="157" t="str">
        <f aca="false">IF('(入力①) 基本情報入力シート'!Y43="","",'(入力①) 基本情報入力シート'!Y43)</f>
        <v/>
      </c>
      <c r="Q22" s="158" t="str">
        <f aca="false">IF('(入力①) 基本情報入力シート'!Z43="","",'(入力①) 基本情報入力シート'!Z43)</f>
        <v/>
      </c>
      <c r="R22" s="159" t="str">
        <f aca="false">IF('(入力①) 基本情報入力シート'!AA43="","",'(入力①) 基本情報入力シート'!AA43)</f>
        <v/>
      </c>
      <c r="S22" s="160"/>
      <c r="T22" s="161"/>
      <c r="U22" s="162" t="e">
        <f aca="false">IF(P22="","",VLOOKUP(P22,))</f>
        <v>#N/A</v>
      </c>
      <c r="V22" s="163" t="s">
        <v>92</v>
      </c>
      <c r="W22" s="164"/>
      <c r="X22" s="165" t="s">
        <v>93</v>
      </c>
      <c r="Y22" s="164"/>
      <c r="Z22" s="166" t="s">
        <v>94</v>
      </c>
      <c r="AA22" s="164"/>
      <c r="AB22" s="165" t="s">
        <v>93</v>
      </c>
      <c r="AC22" s="164"/>
      <c r="AD22" s="165" t="s">
        <v>95</v>
      </c>
      <c r="AE22" s="167" t="s">
        <v>96</v>
      </c>
      <c r="AF22" s="168" t="str">
        <f aca="false">IF(W22&gt;=1,(AA22*12+AC22)-(W22*12+Y22)+1,"")</f>
        <v/>
      </c>
      <c r="AG22" s="165" t="s">
        <v>97</v>
      </c>
      <c r="AH22" s="169" t="str">
        <f aca="false">IFERROR(ROUNDDOWN(ROUND(Q22*R22,0)*U22,0)*AF22,"")</f>
        <v/>
      </c>
    </row>
    <row r="23" customFormat="false" ht="36.75" hidden="false" customHeight="true" outlineLevel="0" collapsed="false">
      <c r="A23" s="150" t="n">
        <f aca="false">A22+1</f>
        <v>12</v>
      </c>
      <c r="B23" s="151" t="str">
        <f aca="false">IF('(入力①) 基本情報入力シート'!C44="","",'(入力①) 基本情報入力シート'!C44)</f>
        <v/>
      </c>
      <c r="C23" s="152" t="str">
        <f aca="false">IF('(入力①) 基本情報入力シート'!D44="","",'(入力①) 基本情報入力シート'!D44)</f>
        <v/>
      </c>
      <c r="D23" s="153" t="str">
        <f aca="false">IF('(入力①) 基本情報入力シート'!E44="","",'(入力①) 基本情報入力シート'!E44)</f>
        <v/>
      </c>
      <c r="E23" s="153" t="str">
        <f aca="false">IF('(入力①) 基本情報入力シート'!F44="","",'(入力①) 基本情報入力シート'!F44)</f>
        <v/>
      </c>
      <c r="F23" s="153" t="str">
        <f aca="false">IF('(入力①) 基本情報入力シート'!G44="","",'(入力①) 基本情報入力シート'!G44)</f>
        <v/>
      </c>
      <c r="G23" s="153" t="str">
        <f aca="false">IF('(入力①) 基本情報入力シート'!H44="","",'(入力①) 基本情報入力シート'!H44)</f>
        <v/>
      </c>
      <c r="H23" s="153" t="str">
        <f aca="false">IF('(入力①) 基本情報入力シート'!I44="","",'(入力①) 基本情報入力シート'!I44)</f>
        <v/>
      </c>
      <c r="I23" s="153" t="str">
        <f aca="false">IF('(入力①) 基本情報入力シート'!J44="","",'(入力①) 基本情報入力シート'!J44)</f>
        <v/>
      </c>
      <c r="J23" s="153" t="str">
        <f aca="false">IF('(入力①) 基本情報入力シート'!K44="","",'(入力①) 基本情報入力シート'!K44)</f>
        <v/>
      </c>
      <c r="K23" s="154" t="str">
        <f aca="false">IF('(入力①) 基本情報入力シート'!L44="","",'(入力①) 基本情報入力シート'!L44)</f>
        <v/>
      </c>
      <c r="L23" s="155" t="str">
        <f aca="false">IF('(入力①) 基本情報入力シート'!M44="","",'(入力①) 基本情報入力シート'!M44)</f>
        <v/>
      </c>
      <c r="M23" s="156" t="str">
        <f aca="false">IF('(入力①) 基本情報入力シート'!R44="","",'(入力①) 基本情報入力シート'!R44)</f>
        <v/>
      </c>
      <c r="N23" s="156" t="str">
        <f aca="false">IF('(入力①) 基本情報入力シート'!W44="","",'(入力①) 基本情報入力シート'!W44)</f>
        <v/>
      </c>
      <c r="O23" s="156" t="str">
        <f aca="false">IF('(入力①) 基本情報入力シート'!X44="","",'(入力①) 基本情報入力シート'!X44)</f>
        <v/>
      </c>
      <c r="P23" s="157" t="str">
        <f aca="false">IF('(入力①) 基本情報入力シート'!Y44="","",'(入力①) 基本情報入力シート'!Y44)</f>
        <v/>
      </c>
      <c r="Q23" s="158" t="str">
        <f aca="false">IF('(入力①) 基本情報入力シート'!Z44="","",'(入力①) 基本情報入力シート'!Z44)</f>
        <v/>
      </c>
      <c r="R23" s="159" t="str">
        <f aca="false">IF('(入力①) 基本情報入力シート'!AA44="","",'(入力①) 基本情報入力シート'!AA44)</f>
        <v/>
      </c>
      <c r="S23" s="160"/>
      <c r="T23" s="161"/>
      <c r="U23" s="162" t="e">
        <f aca="false">IF(P23="","",VLOOKUP(P23,))</f>
        <v>#N/A</v>
      </c>
      <c r="V23" s="163" t="s">
        <v>92</v>
      </c>
      <c r="W23" s="164"/>
      <c r="X23" s="165" t="s">
        <v>93</v>
      </c>
      <c r="Y23" s="164"/>
      <c r="Z23" s="166" t="s">
        <v>94</v>
      </c>
      <c r="AA23" s="164"/>
      <c r="AB23" s="165" t="s">
        <v>93</v>
      </c>
      <c r="AC23" s="164"/>
      <c r="AD23" s="165" t="s">
        <v>95</v>
      </c>
      <c r="AE23" s="167" t="s">
        <v>96</v>
      </c>
      <c r="AF23" s="168" t="str">
        <f aca="false">IF(W23&gt;=1,(AA23*12+AC23)-(W23*12+Y23)+1,"")</f>
        <v/>
      </c>
      <c r="AG23" s="165" t="s">
        <v>97</v>
      </c>
      <c r="AH23" s="169" t="str">
        <f aca="false">IFERROR(ROUNDDOWN(ROUND(Q23*R23,0)*U23,0)*AF23,"")</f>
        <v/>
      </c>
    </row>
    <row r="24" customFormat="false" ht="36.75" hidden="false" customHeight="true" outlineLevel="0" collapsed="false">
      <c r="A24" s="150" t="n">
        <f aca="false">A23+1</f>
        <v>13</v>
      </c>
      <c r="B24" s="151" t="str">
        <f aca="false">IF('(入力①) 基本情報入力シート'!C45="","",'(入力①) 基本情報入力シート'!C45)</f>
        <v/>
      </c>
      <c r="C24" s="152" t="str">
        <f aca="false">IF('(入力①) 基本情報入力シート'!D45="","",'(入力①) 基本情報入力シート'!D45)</f>
        <v/>
      </c>
      <c r="D24" s="153" t="str">
        <f aca="false">IF('(入力①) 基本情報入力シート'!E45="","",'(入力①) 基本情報入力シート'!E45)</f>
        <v/>
      </c>
      <c r="E24" s="153" t="str">
        <f aca="false">IF('(入力①) 基本情報入力シート'!F45="","",'(入力①) 基本情報入力シート'!F45)</f>
        <v/>
      </c>
      <c r="F24" s="153" t="str">
        <f aca="false">IF('(入力①) 基本情報入力シート'!G45="","",'(入力①) 基本情報入力シート'!G45)</f>
        <v/>
      </c>
      <c r="G24" s="153" t="str">
        <f aca="false">IF('(入力①) 基本情報入力シート'!H45="","",'(入力①) 基本情報入力シート'!H45)</f>
        <v/>
      </c>
      <c r="H24" s="153" t="str">
        <f aca="false">IF('(入力①) 基本情報入力シート'!I45="","",'(入力①) 基本情報入力シート'!I45)</f>
        <v/>
      </c>
      <c r="I24" s="153" t="str">
        <f aca="false">IF('(入力①) 基本情報入力シート'!J45="","",'(入力①) 基本情報入力シート'!J45)</f>
        <v/>
      </c>
      <c r="J24" s="153" t="str">
        <f aca="false">IF('(入力①) 基本情報入力シート'!K45="","",'(入力①) 基本情報入力シート'!K45)</f>
        <v/>
      </c>
      <c r="K24" s="154" t="str">
        <f aca="false">IF('(入力①) 基本情報入力シート'!L45="","",'(入力①) 基本情報入力シート'!L45)</f>
        <v/>
      </c>
      <c r="L24" s="155" t="str">
        <f aca="false">IF('(入力①) 基本情報入力シート'!M45="","",'(入力①) 基本情報入力シート'!M45)</f>
        <v/>
      </c>
      <c r="M24" s="156" t="str">
        <f aca="false">IF('(入力①) 基本情報入力シート'!R45="","",'(入力①) 基本情報入力シート'!R45)</f>
        <v/>
      </c>
      <c r="N24" s="156" t="str">
        <f aca="false">IF('(入力①) 基本情報入力シート'!W45="","",'(入力①) 基本情報入力シート'!W45)</f>
        <v/>
      </c>
      <c r="O24" s="156" t="str">
        <f aca="false">IF('(入力①) 基本情報入力シート'!X45="","",'(入力①) 基本情報入力シート'!X45)</f>
        <v/>
      </c>
      <c r="P24" s="157" t="str">
        <f aca="false">IF('(入力①) 基本情報入力シート'!Y45="","",'(入力①) 基本情報入力シート'!Y45)</f>
        <v/>
      </c>
      <c r="Q24" s="158" t="str">
        <f aca="false">IF('(入力①) 基本情報入力シート'!Z45="","",'(入力①) 基本情報入力シート'!Z45)</f>
        <v/>
      </c>
      <c r="R24" s="159" t="str">
        <f aca="false">IF('(入力①) 基本情報入力シート'!AA45="","",'(入力①) 基本情報入力シート'!AA45)</f>
        <v/>
      </c>
      <c r="S24" s="160"/>
      <c r="T24" s="161"/>
      <c r="U24" s="162" t="e">
        <f aca="false">IF(P24="","",VLOOKUP(P24,))</f>
        <v>#N/A</v>
      </c>
      <c r="V24" s="163" t="s">
        <v>92</v>
      </c>
      <c r="W24" s="164"/>
      <c r="X24" s="165" t="s">
        <v>93</v>
      </c>
      <c r="Y24" s="164"/>
      <c r="Z24" s="166" t="s">
        <v>94</v>
      </c>
      <c r="AA24" s="164"/>
      <c r="AB24" s="165" t="s">
        <v>93</v>
      </c>
      <c r="AC24" s="164"/>
      <c r="AD24" s="165" t="s">
        <v>95</v>
      </c>
      <c r="AE24" s="167" t="s">
        <v>96</v>
      </c>
      <c r="AF24" s="168" t="str">
        <f aca="false">IF(W24&gt;=1,(AA24*12+AC24)-(W24*12+Y24)+1,"")</f>
        <v/>
      </c>
      <c r="AG24" s="165" t="s">
        <v>97</v>
      </c>
      <c r="AH24" s="169" t="str">
        <f aca="false">IFERROR(ROUNDDOWN(ROUND(Q24*R24,0)*U24,0)*AF24,"")</f>
        <v/>
      </c>
    </row>
    <row r="25" customFormat="false" ht="36.75" hidden="false" customHeight="true" outlineLevel="0" collapsed="false">
      <c r="A25" s="150" t="n">
        <f aca="false">A24+1</f>
        <v>14</v>
      </c>
      <c r="B25" s="151" t="str">
        <f aca="false">IF('(入力①) 基本情報入力シート'!C46="","",'(入力①) 基本情報入力シート'!C46)</f>
        <v/>
      </c>
      <c r="C25" s="152" t="str">
        <f aca="false">IF('(入力①) 基本情報入力シート'!D46="","",'(入力①) 基本情報入力シート'!D46)</f>
        <v/>
      </c>
      <c r="D25" s="153" t="str">
        <f aca="false">IF('(入力①) 基本情報入力シート'!E46="","",'(入力①) 基本情報入力シート'!E46)</f>
        <v/>
      </c>
      <c r="E25" s="153" t="str">
        <f aca="false">IF('(入力①) 基本情報入力シート'!F46="","",'(入力①) 基本情報入力シート'!F46)</f>
        <v/>
      </c>
      <c r="F25" s="153" t="str">
        <f aca="false">IF('(入力①) 基本情報入力シート'!G46="","",'(入力①) 基本情報入力シート'!G46)</f>
        <v/>
      </c>
      <c r="G25" s="153" t="str">
        <f aca="false">IF('(入力①) 基本情報入力シート'!H46="","",'(入力①) 基本情報入力シート'!H46)</f>
        <v/>
      </c>
      <c r="H25" s="153" t="str">
        <f aca="false">IF('(入力①) 基本情報入力シート'!I46="","",'(入力①) 基本情報入力シート'!I46)</f>
        <v/>
      </c>
      <c r="I25" s="153" t="str">
        <f aca="false">IF('(入力①) 基本情報入力シート'!J46="","",'(入力①) 基本情報入力シート'!J46)</f>
        <v/>
      </c>
      <c r="J25" s="153" t="str">
        <f aca="false">IF('(入力①) 基本情報入力シート'!K46="","",'(入力①) 基本情報入力シート'!K46)</f>
        <v/>
      </c>
      <c r="K25" s="154" t="str">
        <f aca="false">IF('(入力①) 基本情報入力シート'!L46="","",'(入力①) 基本情報入力シート'!L46)</f>
        <v/>
      </c>
      <c r="L25" s="155" t="str">
        <f aca="false">IF('(入力①) 基本情報入力シート'!M46="","",'(入力①) 基本情報入力シート'!M46)</f>
        <v/>
      </c>
      <c r="M25" s="156" t="str">
        <f aca="false">IF('(入力①) 基本情報入力シート'!R46="","",'(入力①) 基本情報入力シート'!R46)</f>
        <v/>
      </c>
      <c r="N25" s="156" t="str">
        <f aca="false">IF('(入力①) 基本情報入力シート'!W46="","",'(入力①) 基本情報入力シート'!W46)</f>
        <v/>
      </c>
      <c r="O25" s="156" t="str">
        <f aca="false">IF('(入力①) 基本情報入力シート'!X46="","",'(入力①) 基本情報入力シート'!X46)</f>
        <v/>
      </c>
      <c r="P25" s="157" t="str">
        <f aca="false">IF('(入力①) 基本情報入力シート'!Y46="","",'(入力①) 基本情報入力シート'!Y46)</f>
        <v/>
      </c>
      <c r="Q25" s="158" t="str">
        <f aca="false">IF('(入力①) 基本情報入力シート'!Z46="","",'(入力①) 基本情報入力シート'!Z46)</f>
        <v/>
      </c>
      <c r="R25" s="159" t="str">
        <f aca="false">IF('(入力①) 基本情報入力シート'!AA46="","",'(入力①) 基本情報入力シート'!AA46)</f>
        <v/>
      </c>
      <c r="S25" s="160"/>
      <c r="T25" s="161"/>
      <c r="U25" s="162" t="e">
        <f aca="false">IF(P25="","",VLOOKUP(P25,))</f>
        <v>#N/A</v>
      </c>
      <c r="V25" s="163" t="s">
        <v>92</v>
      </c>
      <c r="W25" s="164"/>
      <c r="X25" s="165" t="s">
        <v>93</v>
      </c>
      <c r="Y25" s="164"/>
      <c r="Z25" s="166" t="s">
        <v>94</v>
      </c>
      <c r="AA25" s="164"/>
      <c r="AB25" s="165" t="s">
        <v>93</v>
      </c>
      <c r="AC25" s="164"/>
      <c r="AD25" s="165" t="s">
        <v>95</v>
      </c>
      <c r="AE25" s="167" t="s">
        <v>96</v>
      </c>
      <c r="AF25" s="168" t="str">
        <f aca="false">IF(W25&gt;=1,(AA25*12+AC25)-(W25*12+Y25)+1,"")</f>
        <v/>
      </c>
      <c r="AG25" s="165" t="s">
        <v>97</v>
      </c>
      <c r="AH25" s="169" t="str">
        <f aca="false">IFERROR(ROUNDDOWN(ROUND(Q25*R25,0)*U25,0)*AF25,"")</f>
        <v/>
      </c>
    </row>
    <row r="26" customFormat="false" ht="36.75" hidden="false" customHeight="true" outlineLevel="0" collapsed="false">
      <c r="A26" s="150" t="n">
        <f aca="false">A25+1</f>
        <v>15</v>
      </c>
      <c r="B26" s="151" t="str">
        <f aca="false">IF('(入力①) 基本情報入力シート'!C47="","",'(入力①) 基本情報入力シート'!C47)</f>
        <v/>
      </c>
      <c r="C26" s="152" t="str">
        <f aca="false">IF('(入力①) 基本情報入力シート'!D47="","",'(入力①) 基本情報入力シート'!D47)</f>
        <v/>
      </c>
      <c r="D26" s="153" t="str">
        <f aca="false">IF('(入力①) 基本情報入力シート'!E47="","",'(入力①) 基本情報入力シート'!E47)</f>
        <v/>
      </c>
      <c r="E26" s="153" t="str">
        <f aca="false">IF('(入力①) 基本情報入力シート'!F47="","",'(入力①) 基本情報入力シート'!F47)</f>
        <v/>
      </c>
      <c r="F26" s="153" t="str">
        <f aca="false">IF('(入力①) 基本情報入力シート'!G47="","",'(入力①) 基本情報入力シート'!G47)</f>
        <v/>
      </c>
      <c r="G26" s="153" t="str">
        <f aca="false">IF('(入力①) 基本情報入力シート'!H47="","",'(入力①) 基本情報入力シート'!H47)</f>
        <v/>
      </c>
      <c r="H26" s="153" t="str">
        <f aca="false">IF('(入力①) 基本情報入力シート'!I47="","",'(入力①) 基本情報入力シート'!I47)</f>
        <v/>
      </c>
      <c r="I26" s="153" t="str">
        <f aca="false">IF('(入力①) 基本情報入力シート'!J47="","",'(入力①) 基本情報入力シート'!J47)</f>
        <v/>
      </c>
      <c r="J26" s="153" t="str">
        <f aca="false">IF('(入力①) 基本情報入力シート'!K47="","",'(入力①) 基本情報入力シート'!K47)</f>
        <v/>
      </c>
      <c r="K26" s="154" t="str">
        <f aca="false">IF('(入力①) 基本情報入力シート'!L47="","",'(入力①) 基本情報入力シート'!L47)</f>
        <v/>
      </c>
      <c r="L26" s="155" t="str">
        <f aca="false">IF('(入力①) 基本情報入力シート'!M47="","",'(入力①) 基本情報入力シート'!M47)</f>
        <v/>
      </c>
      <c r="M26" s="156" t="str">
        <f aca="false">IF('(入力①) 基本情報入力シート'!R47="","",'(入力①) 基本情報入力シート'!R47)</f>
        <v/>
      </c>
      <c r="N26" s="156" t="str">
        <f aca="false">IF('(入力①) 基本情報入力シート'!W47="","",'(入力①) 基本情報入力シート'!W47)</f>
        <v/>
      </c>
      <c r="O26" s="156" t="str">
        <f aca="false">IF('(入力①) 基本情報入力シート'!X47="","",'(入力①) 基本情報入力シート'!X47)</f>
        <v/>
      </c>
      <c r="P26" s="157" t="str">
        <f aca="false">IF('(入力①) 基本情報入力シート'!Y47="","",'(入力①) 基本情報入力シート'!Y47)</f>
        <v/>
      </c>
      <c r="Q26" s="158" t="str">
        <f aca="false">IF('(入力①) 基本情報入力シート'!Z47="","",'(入力①) 基本情報入力シート'!Z47)</f>
        <v/>
      </c>
      <c r="R26" s="159" t="str">
        <f aca="false">IF('(入力①) 基本情報入力シート'!AA47="","",'(入力①) 基本情報入力シート'!AA47)</f>
        <v/>
      </c>
      <c r="S26" s="160"/>
      <c r="T26" s="161"/>
      <c r="U26" s="162" t="e">
        <f aca="false">IF(P26="","",VLOOKUP(P26,))</f>
        <v>#N/A</v>
      </c>
      <c r="V26" s="163" t="s">
        <v>92</v>
      </c>
      <c r="W26" s="164"/>
      <c r="X26" s="165" t="s">
        <v>93</v>
      </c>
      <c r="Y26" s="164"/>
      <c r="Z26" s="166" t="s">
        <v>94</v>
      </c>
      <c r="AA26" s="164"/>
      <c r="AB26" s="165" t="s">
        <v>93</v>
      </c>
      <c r="AC26" s="164"/>
      <c r="AD26" s="165" t="s">
        <v>95</v>
      </c>
      <c r="AE26" s="167" t="s">
        <v>96</v>
      </c>
      <c r="AF26" s="168" t="str">
        <f aca="false">IF(W26&gt;=1,(AA26*12+AC26)-(W26*12+Y26)+1,"")</f>
        <v/>
      </c>
      <c r="AG26" s="165" t="s">
        <v>97</v>
      </c>
      <c r="AH26" s="169" t="str">
        <f aca="false">IFERROR(ROUNDDOWN(ROUND(Q26*R26,0)*U26,0)*AF26,"")</f>
        <v/>
      </c>
    </row>
    <row r="27" customFormat="false" ht="36.75" hidden="false" customHeight="true" outlineLevel="0" collapsed="false">
      <c r="A27" s="150" t="n">
        <f aca="false">A26+1</f>
        <v>16</v>
      </c>
      <c r="B27" s="151" t="str">
        <f aca="false">IF('(入力①) 基本情報入力シート'!C48="","",'(入力①) 基本情報入力シート'!C48)</f>
        <v/>
      </c>
      <c r="C27" s="152" t="str">
        <f aca="false">IF('(入力①) 基本情報入力シート'!D48="","",'(入力①) 基本情報入力シート'!D48)</f>
        <v/>
      </c>
      <c r="D27" s="153" t="str">
        <f aca="false">IF('(入力①) 基本情報入力シート'!E48="","",'(入力①) 基本情報入力シート'!E48)</f>
        <v/>
      </c>
      <c r="E27" s="153" t="str">
        <f aca="false">IF('(入力①) 基本情報入力シート'!F48="","",'(入力①) 基本情報入力シート'!F48)</f>
        <v/>
      </c>
      <c r="F27" s="153" t="str">
        <f aca="false">IF('(入力①) 基本情報入力シート'!G48="","",'(入力①) 基本情報入力シート'!G48)</f>
        <v/>
      </c>
      <c r="G27" s="153" t="str">
        <f aca="false">IF('(入力①) 基本情報入力シート'!H48="","",'(入力①) 基本情報入力シート'!H48)</f>
        <v/>
      </c>
      <c r="H27" s="153" t="str">
        <f aca="false">IF('(入力①) 基本情報入力シート'!I48="","",'(入力①) 基本情報入力シート'!I48)</f>
        <v/>
      </c>
      <c r="I27" s="153" t="str">
        <f aca="false">IF('(入力①) 基本情報入力シート'!J48="","",'(入力①) 基本情報入力シート'!J48)</f>
        <v/>
      </c>
      <c r="J27" s="153" t="str">
        <f aca="false">IF('(入力①) 基本情報入力シート'!K48="","",'(入力①) 基本情報入力シート'!K48)</f>
        <v/>
      </c>
      <c r="K27" s="154" t="str">
        <f aca="false">IF('(入力①) 基本情報入力シート'!L48="","",'(入力①) 基本情報入力シート'!L48)</f>
        <v/>
      </c>
      <c r="L27" s="155" t="str">
        <f aca="false">IF('(入力①) 基本情報入力シート'!M48="","",'(入力①) 基本情報入力シート'!M48)</f>
        <v/>
      </c>
      <c r="M27" s="156" t="str">
        <f aca="false">IF('(入力①) 基本情報入力シート'!R48="","",'(入力①) 基本情報入力シート'!R48)</f>
        <v/>
      </c>
      <c r="N27" s="156" t="str">
        <f aca="false">IF('(入力①) 基本情報入力シート'!W48="","",'(入力①) 基本情報入力シート'!W48)</f>
        <v/>
      </c>
      <c r="O27" s="156" t="str">
        <f aca="false">IF('(入力①) 基本情報入力シート'!X48="","",'(入力①) 基本情報入力シート'!X48)</f>
        <v/>
      </c>
      <c r="P27" s="157" t="str">
        <f aca="false">IF('(入力①) 基本情報入力シート'!Y48="","",'(入力①) 基本情報入力シート'!Y48)</f>
        <v/>
      </c>
      <c r="Q27" s="158" t="str">
        <f aca="false">IF('(入力①) 基本情報入力シート'!Z48="","",'(入力①) 基本情報入力シート'!Z48)</f>
        <v/>
      </c>
      <c r="R27" s="159" t="str">
        <f aca="false">IF('(入力①) 基本情報入力シート'!AA48="","",'(入力①) 基本情報入力シート'!AA48)</f>
        <v/>
      </c>
      <c r="S27" s="160"/>
      <c r="T27" s="161"/>
      <c r="U27" s="162" t="e">
        <f aca="false">IF(P27="","",VLOOKUP(P27,))</f>
        <v>#N/A</v>
      </c>
      <c r="V27" s="163" t="s">
        <v>92</v>
      </c>
      <c r="W27" s="164"/>
      <c r="X27" s="165" t="s">
        <v>93</v>
      </c>
      <c r="Y27" s="164"/>
      <c r="Z27" s="166" t="s">
        <v>94</v>
      </c>
      <c r="AA27" s="164"/>
      <c r="AB27" s="165" t="s">
        <v>93</v>
      </c>
      <c r="AC27" s="164"/>
      <c r="AD27" s="165" t="s">
        <v>95</v>
      </c>
      <c r="AE27" s="167" t="s">
        <v>96</v>
      </c>
      <c r="AF27" s="168" t="str">
        <f aca="false">IF(W27&gt;=1,(AA27*12+AC27)-(W27*12+Y27)+1,"")</f>
        <v/>
      </c>
      <c r="AG27" s="165" t="s">
        <v>97</v>
      </c>
      <c r="AH27" s="169" t="str">
        <f aca="false">IFERROR(ROUNDDOWN(ROUND(Q27*R27,0)*U27,0)*AF27,"")</f>
        <v/>
      </c>
    </row>
    <row r="28" customFormat="false" ht="36.75" hidden="false" customHeight="true" outlineLevel="0" collapsed="false">
      <c r="A28" s="150" t="n">
        <f aca="false">A27+1</f>
        <v>17</v>
      </c>
      <c r="B28" s="151" t="str">
        <f aca="false">IF('(入力①) 基本情報入力シート'!C49="","",'(入力①) 基本情報入力シート'!C49)</f>
        <v/>
      </c>
      <c r="C28" s="152" t="str">
        <f aca="false">IF('(入力①) 基本情報入力シート'!D49="","",'(入力①) 基本情報入力シート'!D49)</f>
        <v/>
      </c>
      <c r="D28" s="153" t="str">
        <f aca="false">IF('(入力①) 基本情報入力シート'!E49="","",'(入力①) 基本情報入力シート'!E49)</f>
        <v/>
      </c>
      <c r="E28" s="153" t="str">
        <f aca="false">IF('(入力①) 基本情報入力シート'!F49="","",'(入力①) 基本情報入力シート'!F49)</f>
        <v/>
      </c>
      <c r="F28" s="153" t="str">
        <f aca="false">IF('(入力①) 基本情報入力シート'!G49="","",'(入力①) 基本情報入力シート'!G49)</f>
        <v/>
      </c>
      <c r="G28" s="153" t="str">
        <f aca="false">IF('(入力①) 基本情報入力シート'!H49="","",'(入力①) 基本情報入力シート'!H49)</f>
        <v/>
      </c>
      <c r="H28" s="153" t="str">
        <f aca="false">IF('(入力①) 基本情報入力シート'!I49="","",'(入力①) 基本情報入力シート'!I49)</f>
        <v/>
      </c>
      <c r="I28" s="153" t="str">
        <f aca="false">IF('(入力①) 基本情報入力シート'!J49="","",'(入力①) 基本情報入力シート'!J49)</f>
        <v/>
      </c>
      <c r="J28" s="153" t="str">
        <f aca="false">IF('(入力①) 基本情報入力シート'!K49="","",'(入力①) 基本情報入力シート'!K49)</f>
        <v/>
      </c>
      <c r="K28" s="154" t="str">
        <f aca="false">IF('(入力①) 基本情報入力シート'!L49="","",'(入力①) 基本情報入力シート'!L49)</f>
        <v/>
      </c>
      <c r="L28" s="155" t="str">
        <f aca="false">IF('(入力①) 基本情報入力シート'!M49="","",'(入力①) 基本情報入力シート'!M49)</f>
        <v/>
      </c>
      <c r="M28" s="156" t="str">
        <f aca="false">IF('(入力①) 基本情報入力シート'!R49="","",'(入力①) 基本情報入力シート'!R49)</f>
        <v/>
      </c>
      <c r="N28" s="156" t="str">
        <f aca="false">IF('(入力①) 基本情報入力シート'!W49="","",'(入力①) 基本情報入力シート'!W49)</f>
        <v/>
      </c>
      <c r="O28" s="156" t="str">
        <f aca="false">IF('(入力①) 基本情報入力シート'!X49="","",'(入力①) 基本情報入力シート'!X49)</f>
        <v/>
      </c>
      <c r="P28" s="157" t="str">
        <f aca="false">IF('(入力①) 基本情報入力シート'!Y49="","",'(入力①) 基本情報入力シート'!Y49)</f>
        <v/>
      </c>
      <c r="Q28" s="158" t="str">
        <f aca="false">IF('(入力①) 基本情報入力シート'!Z49="","",'(入力①) 基本情報入力シート'!Z49)</f>
        <v/>
      </c>
      <c r="R28" s="159" t="str">
        <f aca="false">IF('(入力①) 基本情報入力シート'!AA49="","",'(入力①) 基本情報入力シート'!AA49)</f>
        <v/>
      </c>
      <c r="S28" s="160"/>
      <c r="T28" s="161"/>
      <c r="U28" s="162" t="e">
        <f aca="false">IF(P28="","",VLOOKUP(P28,))</f>
        <v>#N/A</v>
      </c>
      <c r="V28" s="163" t="s">
        <v>92</v>
      </c>
      <c r="W28" s="164"/>
      <c r="X28" s="165" t="s">
        <v>93</v>
      </c>
      <c r="Y28" s="164"/>
      <c r="Z28" s="166" t="s">
        <v>94</v>
      </c>
      <c r="AA28" s="164"/>
      <c r="AB28" s="165" t="s">
        <v>93</v>
      </c>
      <c r="AC28" s="164"/>
      <c r="AD28" s="165" t="s">
        <v>95</v>
      </c>
      <c r="AE28" s="167" t="s">
        <v>96</v>
      </c>
      <c r="AF28" s="168" t="str">
        <f aca="false">IF(W28&gt;=1,(AA28*12+AC28)-(W28*12+Y28)+1,"")</f>
        <v/>
      </c>
      <c r="AG28" s="165" t="s">
        <v>97</v>
      </c>
      <c r="AH28" s="169" t="str">
        <f aca="false">IFERROR(ROUNDDOWN(ROUND(Q28*R28,0)*U28,0)*AF28,"")</f>
        <v/>
      </c>
    </row>
    <row r="29" customFormat="false" ht="36.75" hidden="false" customHeight="true" outlineLevel="0" collapsed="false">
      <c r="A29" s="150" t="n">
        <f aca="false">A28+1</f>
        <v>18</v>
      </c>
      <c r="B29" s="151" t="str">
        <f aca="false">IF('(入力①) 基本情報入力シート'!C50="","",'(入力①) 基本情報入力シート'!C50)</f>
        <v/>
      </c>
      <c r="C29" s="152" t="str">
        <f aca="false">IF('(入力①) 基本情報入力シート'!D50="","",'(入力①) 基本情報入力シート'!D50)</f>
        <v/>
      </c>
      <c r="D29" s="153" t="str">
        <f aca="false">IF('(入力①) 基本情報入力シート'!E50="","",'(入力①) 基本情報入力シート'!E50)</f>
        <v/>
      </c>
      <c r="E29" s="153" t="str">
        <f aca="false">IF('(入力①) 基本情報入力シート'!F50="","",'(入力①) 基本情報入力シート'!F50)</f>
        <v/>
      </c>
      <c r="F29" s="153" t="str">
        <f aca="false">IF('(入力①) 基本情報入力シート'!G50="","",'(入力①) 基本情報入力シート'!G50)</f>
        <v/>
      </c>
      <c r="G29" s="153" t="str">
        <f aca="false">IF('(入力①) 基本情報入力シート'!H50="","",'(入力①) 基本情報入力シート'!H50)</f>
        <v/>
      </c>
      <c r="H29" s="153" t="str">
        <f aca="false">IF('(入力①) 基本情報入力シート'!I50="","",'(入力①) 基本情報入力シート'!I50)</f>
        <v/>
      </c>
      <c r="I29" s="153" t="str">
        <f aca="false">IF('(入力①) 基本情報入力シート'!J50="","",'(入力①) 基本情報入力シート'!J50)</f>
        <v/>
      </c>
      <c r="J29" s="153" t="str">
        <f aca="false">IF('(入力①) 基本情報入力シート'!K50="","",'(入力①) 基本情報入力シート'!K50)</f>
        <v/>
      </c>
      <c r="K29" s="154" t="str">
        <f aca="false">IF('(入力①) 基本情報入力シート'!L50="","",'(入力①) 基本情報入力シート'!L50)</f>
        <v/>
      </c>
      <c r="L29" s="155" t="str">
        <f aca="false">IF('(入力①) 基本情報入力シート'!M50="","",'(入力①) 基本情報入力シート'!M50)</f>
        <v/>
      </c>
      <c r="M29" s="156" t="str">
        <f aca="false">IF('(入力①) 基本情報入力シート'!R50="","",'(入力①) 基本情報入力シート'!R50)</f>
        <v/>
      </c>
      <c r="N29" s="156" t="str">
        <f aca="false">IF('(入力①) 基本情報入力シート'!W50="","",'(入力①) 基本情報入力シート'!W50)</f>
        <v/>
      </c>
      <c r="O29" s="156" t="str">
        <f aca="false">IF('(入力①) 基本情報入力シート'!X50="","",'(入力①) 基本情報入力シート'!X50)</f>
        <v/>
      </c>
      <c r="P29" s="157" t="str">
        <f aca="false">IF('(入力①) 基本情報入力シート'!Y50="","",'(入力①) 基本情報入力シート'!Y50)</f>
        <v/>
      </c>
      <c r="Q29" s="158" t="str">
        <f aca="false">IF('(入力①) 基本情報入力シート'!Z50="","",'(入力①) 基本情報入力シート'!Z50)</f>
        <v/>
      </c>
      <c r="R29" s="159" t="str">
        <f aca="false">IF('(入力①) 基本情報入力シート'!AA50="","",'(入力①) 基本情報入力シート'!AA50)</f>
        <v/>
      </c>
      <c r="S29" s="160"/>
      <c r="T29" s="161"/>
      <c r="U29" s="162" t="e">
        <f aca="false">IF(P29="","",VLOOKUP(P29,))</f>
        <v>#N/A</v>
      </c>
      <c r="V29" s="163" t="s">
        <v>92</v>
      </c>
      <c r="W29" s="164"/>
      <c r="X29" s="165" t="s">
        <v>93</v>
      </c>
      <c r="Y29" s="164"/>
      <c r="Z29" s="166" t="s">
        <v>94</v>
      </c>
      <c r="AA29" s="164"/>
      <c r="AB29" s="165" t="s">
        <v>93</v>
      </c>
      <c r="AC29" s="164"/>
      <c r="AD29" s="165" t="s">
        <v>95</v>
      </c>
      <c r="AE29" s="167" t="s">
        <v>96</v>
      </c>
      <c r="AF29" s="168" t="str">
        <f aca="false">IF(W29&gt;=1,(AA29*12+AC29)-(W29*12+Y29)+1,"")</f>
        <v/>
      </c>
      <c r="AG29" s="165" t="s">
        <v>97</v>
      </c>
      <c r="AH29" s="169" t="str">
        <f aca="false">IFERROR(ROUNDDOWN(ROUND(Q29*R29,0)*U29,0)*AF29,"")</f>
        <v/>
      </c>
    </row>
    <row r="30" customFormat="false" ht="36.75" hidden="false" customHeight="true" outlineLevel="0" collapsed="false">
      <c r="A30" s="150" t="n">
        <f aca="false">A29+1</f>
        <v>19</v>
      </c>
      <c r="B30" s="151" t="str">
        <f aca="false">IF('(入力①) 基本情報入力シート'!C51="","",'(入力①) 基本情報入力シート'!C51)</f>
        <v/>
      </c>
      <c r="C30" s="152" t="str">
        <f aca="false">IF('(入力①) 基本情報入力シート'!D51="","",'(入力①) 基本情報入力シート'!D51)</f>
        <v/>
      </c>
      <c r="D30" s="153" t="str">
        <f aca="false">IF('(入力①) 基本情報入力シート'!E51="","",'(入力①) 基本情報入力シート'!E51)</f>
        <v/>
      </c>
      <c r="E30" s="153" t="str">
        <f aca="false">IF('(入力①) 基本情報入力シート'!F51="","",'(入力①) 基本情報入力シート'!F51)</f>
        <v/>
      </c>
      <c r="F30" s="153" t="str">
        <f aca="false">IF('(入力①) 基本情報入力シート'!G51="","",'(入力①) 基本情報入力シート'!G51)</f>
        <v/>
      </c>
      <c r="G30" s="153" t="str">
        <f aca="false">IF('(入力①) 基本情報入力シート'!H51="","",'(入力①) 基本情報入力シート'!H51)</f>
        <v/>
      </c>
      <c r="H30" s="153" t="str">
        <f aca="false">IF('(入力①) 基本情報入力シート'!I51="","",'(入力①) 基本情報入力シート'!I51)</f>
        <v/>
      </c>
      <c r="I30" s="153" t="str">
        <f aca="false">IF('(入力①) 基本情報入力シート'!J51="","",'(入力①) 基本情報入力シート'!J51)</f>
        <v/>
      </c>
      <c r="J30" s="153" t="str">
        <f aca="false">IF('(入力①) 基本情報入力シート'!K51="","",'(入力①) 基本情報入力シート'!K51)</f>
        <v/>
      </c>
      <c r="K30" s="154" t="str">
        <f aca="false">IF('(入力①) 基本情報入力シート'!L51="","",'(入力①) 基本情報入力シート'!L51)</f>
        <v/>
      </c>
      <c r="L30" s="155" t="str">
        <f aca="false">IF('(入力①) 基本情報入力シート'!M51="","",'(入力①) 基本情報入力シート'!M51)</f>
        <v/>
      </c>
      <c r="M30" s="156" t="str">
        <f aca="false">IF('(入力①) 基本情報入力シート'!R51="","",'(入力①) 基本情報入力シート'!R51)</f>
        <v/>
      </c>
      <c r="N30" s="156" t="str">
        <f aca="false">IF('(入力①) 基本情報入力シート'!W51="","",'(入力①) 基本情報入力シート'!W51)</f>
        <v/>
      </c>
      <c r="O30" s="156" t="str">
        <f aca="false">IF('(入力①) 基本情報入力シート'!X51="","",'(入力①) 基本情報入力シート'!X51)</f>
        <v/>
      </c>
      <c r="P30" s="157" t="str">
        <f aca="false">IF('(入力①) 基本情報入力シート'!Y51="","",'(入力①) 基本情報入力シート'!Y51)</f>
        <v/>
      </c>
      <c r="Q30" s="158" t="str">
        <f aca="false">IF('(入力①) 基本情報入力シート'!Z51="","",'(入力①) 基本情報入力シート'!Z51)</f>
        <v/>
      </c>
      <c r="R30" s="159" t="str">
        <f aca="false">IF('(入力①) 基本情報入力シート'!AA51="","",'(入力①) 基本情報入力シート'!AA51)</f>
        <v/>
      </c>
      <c r="S30" s="160"/>
      <c r="T30" s="161"/>
      <c r="U30" s="162" t="e">
        <f aca="false">IF(P30="","",VLOOKUP(P30,))</f>
        <v>#N/A</v>
      </c>
      <c r="V30" s="163" t="s">
        <v>92</v>
      </c>
      <c r="W30" s="164"/>
      <c r="X30" s="165" t="s">
        <v>93</v>
      </c>
      <c r="Y30" s="164"/>
      <c r="Z30" s="166" t="s">
        <v>94</v>
      </c>
      <c r="AA30" s="164"/>
      <c r="AB30" s="165" t="s">
        <v>93</v>
      </c>
      <c r="AC30" s="164"/>
      <c r="AD30" s="165" t="s">
        <v>95</v>
      </c>
      <c r="AE30" s="167" t="s">
        <v>96</v>
      </c>
      <c r="AF30" s="168" t="str">
        <f aca="false">IF(W30&gt;=1,(AA30*12+AC30)-(W30*12+Y30)+1,"")</f>
        <v/>
      </c>
      <c r="AG30" s="165" t="s">
        <v>97</v>
      </c>
      <c r="AH30" s="169" t="str">
        <f aca="false">IFERROR(ROUNDDOWN(ROUND(Q30*R30,0)*U30,0)*AF30,"")</f>
        <v/>
      </c>
    </row>
    <row r="31" customFormat="false" ht="36.75" hidden="false" customHeight="true" outlineLevel="0" collapsed="false">
      <c r="A31" s="150" t="n">
        <f aca="false">A30+1</f>
        <v>20</v>
      </c>
      <c r="B31" s="151" t="str">
        <f aca="false">IF('(入力①) 基本情報入力シート'!C52="","",'(入力①) 基本情報入力シート'!C52)</f>
        <v/>
      </c>
      <c r="C31" s="152" t="str">
        <f aca="false">IF('(入力①) 基本情報入力シート'!D52="","",'(入力①) 基本情報入力シート'!D52)</f>
        <v/>
      </c>
      <c r="D31" s="153" t="str">
        <f aca="false">IF('(入力①) 基本情報入力シート'!E52="","",'(入力①) 基本情報入力シート'!E52)</f>
        <v/>
      </c>
      <c r="E31" s="153" t="str">
        <f aca="false">IF('(入力①) 基本情報入力シート'!F52="","",'(入力①) 基本情報入力シート'!F52)</f>
        <v/>
      </c>
      <c r="F31" s="153" t="str">
        <f aca="false">IF('(入力①) 基本情報入力シート'!G52="","",'(入力①) 基本情報入力シート'!G52)</f>
        <v/>
      </c>
      <c r="G31" s="153" t="str">
        <f aca="false">IF('(入力①) 基本情報入力シート'!H52="","",'(入力①) 基本情報入力シート'!H52)</f>
        <v/>
      </c>
      <c r="H31" s="153" t="str">
        <f aca="false">IF('(入力①) 基本情報入力シート'!I52="","",'(入力①) 基本情報入力シート'!I52)</f>
        <v/>
      </c>
      <c r="I31" s="153" t="str">
        <f aca="false">IF('(入力①) 基本情報入力シート'!J52="","",'(入力①) 基本情報入力シート'!J52)</f>
        <v/>
      </c>
      <c r="J31" s="153" t="str">
        <f aca="false">IF('(入力①) 基本情報入力シート'!K52="","",'(入力①) 基本情報入力シート'!K52)</f>
        <v/>
      </c>
      <c r="K31" s="154" t="str">
        <f aca="false">IF('(入力①) 基本情報入力シート'!L52="","",'(入力①) 基本情報入力シート'!L52)</f>
        <v/>
      </c>
      <c r="L31" s="155" t="str">
        <f aca="false">IF('(入力①) 基本情報入力シート'!M52="","",'(入力①) 基本情報入力シート'!M52)</f>
        <v/>
      </c>
      <c r="M31" s="156" t="str">
        <f aca="false">IF('(入力①) 基本情報入力シート'!R52="","",'(入力①) 基本情報入力シート'!R52)</f>
        <v/>
      </c>
      <c r="N31" s="156" t="str">
        <f aca="false">IF('(入力①) 基本情報入力シート'!W52="","",'(入力①) 基本情報入力シート'!W52)</f>
        <v/>
      </c>
      <c r="O31" s="156" t="str">
        <f aca="false">IF('(入力①) 基本情報入力シート'!X52="","",'(入力①) 基本情報入力シート'!X52)</f>
        <v/>
      </c>
      <c r="P31" s="157" t="str">
        <f aca="false">IF('(入力①) 基本情報入力シート'!Y52="","",'(入力①) 基本情報入力シート'!Y52)</f>
        <v/>
      </c>
      <c r="Q31" s="158" t="str">
        <f aca="false">IF('(入力①) 基本情報入力シート'!Z52="","",'(入力①) 基本情報入力シート'!Z52)</f>
        <v/>
      </c>
      <c r="R31" s="159" t="str">
        <f aca="false">IF('(入力①) 基本情報入力シート'!AA52="","",'(入力①) 基本情報入力シート'!AA52)</f>
        <v/>
      </c>
      <c r="S31" s="160"/>
      <c r="T31" s="161"/>
      <c r="U31" s="162" t="e">
        <f aca="false">IF(P31="","",VLOOKUP(P31,))</f>
        <v>#N/A</v>
      </c>
      <c r="V31" s="163" t="s">
        <v>92</v>
      </c>
      <c r="W31" s="164"/>
      <c r="X31" s="165" t="s">
        <v>93</v>
      </c>
      <c r="Y31" s="164"/>
      <c r="Z31" s="166" t="s">
        <v>94</v>
      </c>
      <c r="AA31" s="164"/>
      <c r="AB31" s="165" t="s">
        <v>93</v>
      </c>
      <c r="AC31" s="164"/>
      <c r="AD31" s="165" t="s">
        <v>95</v>
      </c>
      <c r="AE31" s="167" t="s">
        <v>96</v>
      </c>
      <c r="AF31" s="168" t="str">
        <f aca="false">IF(W31&gt;=1,(AA31*12+AC31)-(W31*12+Y31)+1,"")</f>
        <v/>
      </c>
      <c r="AG31" s="165" t="s">
        <v>97</v>
      </c>
      <c r="AH31" s="169" t="str">
        <f aca="false">IFERROR(ROUNDDOWN(ROUND(Q31*R31,0)*U31,0)*AF31,"")</f>
        <v/>
      </c>
    </row>
    <row r="32" customFormat="false" ht="36.75" hidden="false" customHeight="true" outlineLevel="0" collapsed="false">
      <c r="A32" s="150" t="n">
        <f aca="false">A31+1</f>
        <v>21</v>
      </c>
      <c r="B32" s="151" t="str">
        <f aca="false">IF('(入力①) 基本情報入力シート'!C53="","",'(入力①) 基本情報入力シート'!C53)</f>
        <v/>
      </c>
      <c r="C32" s="152" t="str">
        <f aca="false">IF('(入力①) 基本情報入力シート'!D53="","",'(入力①) 基本情報入力シート'!D53)</f>
        <v/>
      </c>
      <c r="D32" s="153" t="str">
        <f aca="false">IF('(入力①) 基本情報入力シート'!E53="","",'(入力①) 基本情報入力シート'!E53)</f>
        <v/>
      </c>
      <c r="E32" s="153" t="str">
        <f aca="false">IF('(入力①) 基本情報入力シート'!F53="","",'(入力①) 基本情報入力シート'!F53)</f>
        <v/>
      </c>
      <c r="F32" s="153" t="str">
        <f aca="false">IF('(入力①) 基本情報入力シート'!G53="","",'(入力①) 基本情報入力シート'!G53)</f>
        <v/>
      </c>
      <c r="G32" s="153" t="str">
        <f aca="false">IF('(入力①) 基本情報入力シート'!H53="","",'(入力①) 基本情報入力シート'!H53)</f>
        <v/>
      </c>
      <c r="H32" s="153" t="str">
        <f aca="false">IF('(入力①) 基本情報入力シート'!I53="","",'(入力①) 基本情報入力シート'!I53)</f>
        <v/>
      </c>
      <c r="I32" s="153" t="str">
        <f aca="false">IF('(入力①) 基本情報入力シート'!J53="","",'(入力①) 基本情報入力シート'!J53)</f>
        <v/>
      </c>
      <c r="J32" s="153" t="str">
        <f aca="false">IF('(入力①) 基本情報入力シート'!K53="","",'(入力①) 基本情報入力シート'!K53)</f>
        <v/>
      </c>
      <c r="K32" s="154" t="str">
        <f aca="false">IF('(入力①) 基本情報入力シート'!L53="","",'(入力①) 基本情報入力シート'!L53)</f>
        <v/>
      </c>
      <c r="L32" s="155" t="str">
        <f aca="false">IF('(入力①) 基本情報入力シート'!M53="","",'(入力①) 基本情報入力シート'!M53)</f>
        <v/>
      </c>
      <c r="M32" s="156" t="str">
        <f aca="false">IF('(入力①) 基本情報入力シート'!R53="","",'(入力①) 基本情報入力シート'!R53)</f>
        <v/>
      </c>
      <c r="N32" s="156" t="str">
        <f aca="false">IF('(入力①) 基本情報入力シート'!W53="","",'(入力①) 基本情報入力シート'!W53)</f>
        <v/>
      </c>
      <c r="O32" s="156" t="str">
        <f aca="false">IF('(入力①) 基本情報入力シート'!X53="","",'(入力①) 基本情報入力シート'!X53)</f>
        <v/>
      </c>
      <c r="P32" s="157" t="str">
        <f aca="false">IF('(入力①) 基本情報入力シート'!Y53="","",'(入力①) 基本情報入力シート'!Y53)</f>
        <v/>
      </c>
      <c r="Q32" s="158" t="str">
        <f aca="false">IF('(入力①) 基本情報入力シート'!Z53="","",'(入力①) 基本情報入力シート'!Z53)</f>
        <v/>
      </c>
      <c r="R32" s="159" t="str">
        <f aca="false">IF('(入力①) 基本情報入力シート'!AA53="","",'(入力①) 基本情報入力シート'!AA53)</f>
        <v/>
      </c>
      <c r="S32" s="160"/>
      <c r="T32" s="161"/>
      <c r="U32" s="162" t="e">
        <f aca="false">IF(P32="","",VLOOKUP(P32,))</f>
        <v>#N/A</v>
      </c>
      <c r="V32" s="163" t="s">
        <v>92</v>
      </c>
      <c r="W32" s="164"/>
      <c r="X32" s="165" t="s">
        <v>93</v>
      </c>
      <c r="Y32" s="164"/>
      <c r="Z32" s="166" t="s">
        <v>94</v>
      </c>
      <c r="AA32" s="164"/>
      <c r="AB32" s="165" t="s">
        <v>93</v>
      </c>
      <c r="AC32" s="164"/>
      <c r="AD32" s="165" t="s">
        <v>95</v>
      </c>
      <c r="AE32" s="167" t="s">
        <v>96</v>
      </c>
      <c r="AF32" s="168" t="str">
        <f aca="false">IF(W32&gt;=1,(AA32*12+AC32)-(W32*12+Y32)+1,"")</f>
        <v/>
      </c>
      <c r="AG32" s="165" t="s">
        <v>97</v>
      </c>
      <c r="AH32" s="169" t="str">
        <f aca="false">IFERROR(ROUNDDOWN(ROUND(Q32*R32,0)*U32,0)*AF32,"")</f>
        <v/>
      </c>
    </row>
    <row r="33" customFormat="false" ht="36.75" hidden="false" customHeight="true" outlineLevel="0" collapsed="false">
      <c r="A33" s="150" t="n">
        <f aca="false">A32+1</f>
        <v>22</v>
      </c>
      <c r="B33" s="151" t="str">
        <f aca="false">IF('(入力①) 基本情報入力シート'!C54="","",'(入力①) 基本情報入力シート'!C54)</f>
        <v/>
      </c>
      <c r="C33" s="152" t="str">
        <f aca="false">IF('(入力①) 基本情報入力シート'!D54="","",'(入力①) 基本情報入力シート'!D54)</f>
        <v/>
      </c>
      <c r="D33" s="153" t="str">
        <f aca="false">IF('(入力①) 基本情報入力シート'!E54="","",'(入力①) 基本情報入力シート'!E54)</f>
        <v/>
      </c>
      <c r="E33" s="153" t="str">
        <f aca="false">IF('(入力①) 基本情報入力シート'!F54="","",'(入力①) 基本情報入力シート'!F54)</f>
        <v/>
      </c>
      <c r="F33" s="153" t="str">
        <f aca="false">IF('(入力①) 基本情報入力シート'!G54="","",'(入力①) 基本情報入力シート'!G54)</f>
        <v/>
      </c>
      <c r="G33" s="153" t="str">
        <f aca="false">IF('(入力①) 基本情報入力シート'!H54="","",'(入力①) 基本情報入力シート'!H54)</f>
        <v/>
      </c>
      <c r="H33" s="153" t="str">
        <f aca="false">IF('(入力①) 基本情報入力シート'!I54="","",'(入力①) 基本情報入力シート'!I54)</f>
        <v/>
      </c>
      <c r="I33" s="153" t="str">
        <f aca="false">IF('(入力①) 基本情報入力シート'!J54="","",'(入力①) 基本情報入力シート'!J54)</f>
        <v/>
      </c>
      <c r="J33" s="153" t="str">
        <f aca="false">IF('(入力①) 基本情報入力シート'!K54="","",'(入力①) 基本情報入力シート'!K54)</f>
        <v/>
      </c>
      <c r="K33" s="154" t="str">
        <f aca="false">IF('(入力①) 基本情報入力シート'!L54="","",'(入力①) 基本情報入力シート'!L54)</f>
        <v/>
      </c>
      <c r="L33" s="155" t="str">
        <f aca="false">IF('(入力①) 基本情報入力シート'!M54="","",'(入力①) 基本情報入力シート'!M54)</f>
        <v/>
      </c>
      <c r="M33" s="156" t="str">
        <f aca="false">IF('(入力①) 基本情報入力シート'!R54="","",'(入力①) 基本情報入力シート'!R54)</f>
        <v/>
      </c>
      <c r="N33" s="156" t="str">
        <f aca="false">IF('(入力①) 基本情報入力シート'!W54="","",'(入力①) 基本情報入力シート'!W54)</f>
        <v/>
      </c>
      <c r="O33" s="156" t="str">
        <f aca="false">IF('(入力①) 基本情報入力シート'!X54="","",'(入力①) 基本情報入力シート'!X54)</f>
        <v/>
      </c>
      <c r="P33" s="157" t="str">
        <f aca="false">IF('(入力①) 基本情報入力シート'!Y54="","",'(入力①) 基本情報入力シート'!Y54)</f>
        <v/>
      </c>
      <c r="Q33" s="158" t="str">
        <f aca="false">IF('(入力①) 基本情報入力シート'!Z54="","",'(入力①) 基本情報入力シート'!Z54)</f>
        <v/>
      </c>
      <c r="R33" s="159" t="str">
        <f aca="false">IF('(入力①) 基本情報入力シート'!AA54="","",'(入力①) 基本情報入力シート'!AA54)</f>
        <v/>
      </c>
      <c r="S33" s="160"/>
      <c r="T33" s="161"/>
      <c r="U33" s="162" t="e">
        <f aca="false">IF(P33="","",VLOOKUP(P33,))</f>
        <v>#N/A</v>
      </c>
      <c r="V33" s="163" t="s">
        <v>92</v>
      </c>
      <c r="W33" s="164"/>
      <c r="X33" s="165" t="s">
        <v>93</v>
      </c>
      <c r="Y33" s="164"/>
      <c r="Z33" s="166" t="s">
        <v>94</v>
      </c>
      <c r="AA33" s="164"/>
      <c r="AB33" s="165" t="s">
        <v>93</v>
      </c>
      <c r="AC33" s="164"/>
      <c r="AD33" s="165" t="s">
        <v>95</v>
      </c>
      <c r="AE33" s="167" t="s">
        <v>96</v>
      </c>
      <c r="AF33" s="168" t="str">
        <f aca="false">IF(W33&gt;=1,(AA33*12+AC33)-(W33*12+Y33)+1,"")</f>
        <v/>
      </c>
      <c r="AG33" s="165" t="s">
        <v>97</v>
      </c>
      <c r="AH33" s="169" t="str">
        <f aca="false">IFERROR(ROUNDDOWN(ROUND(Q33*R33,0)*U33,0)*AF33,"")</f>
        <v/>
      </c>
    </row>
    <row r="34" customFormat="false" ht="36.75" hidden="false" customHeight="true" outlineLevel="0" collapsed="false">
      <c r="A34" s="150" t="n">
        <f aca="false">A33+1</f>
        <v>23</v>
      </c>
      <c r="B34" s="151" t="str">
        <f aca="false">IF('(入力①) 基本情報入力シート'!C55="","",'(入力①) 基本情報入力シート'!C55)</f>
        <v/>
      </c>
      <c r="C34" s="152" t="str">
        <f aca="false">IF('(入力①) 基本情報入力シート'!D55="","",'(入力①) 基本情報入力シート'!D55)</f>
        <v/>
      </c>
      <c r="D34" s="153" t="str">
        <f aca="false">IF('(入力①) 基本情報入力シート'!E55="","",'(入力①) 基本情報入力シート'!E55)</f>
        <v/>
      </c>
      <c r="E34" s="153" t="str">
        <f aca="false">IF('(入力①) 基本情報入力シート'!F55="","",'(入力①) 基本情報入力シート'!F55)</f>
        <v/>
      </c>
      <c r="F34" s="153" t="str">
        <f aca="false">IF('(入力①) 基本情報入力シート'!G55="","",'(入力①) 基本情報入力シート'!G55)</f>
        <v/>
      </c>
      <c r="G34" s="153" t="str">
        <f aca="false">IF('(入力①) 基本情報入力シート'!H55="","",'(入力①) 基本情報入力シート'!H55)</f>
        <v/>
      </c>
      <c r="H34" s="153" t="str">
        <f aca="false">IF('(入力①) 基本情報入力シート'!I55="","",'(入力①) 基本情報入力シート'!I55)</f>
        <v/>
      </c>
      <c r="I34" s="153" t="str">
        <f aca="false">IF('(入力①) 基本情報入力シート'!J55="","",'(入力①) 基本情報入力シート'!J55)</f>
        <v/>
      </c>
      <c r="J34" s="153" t="str">
        <f aca="false">IF('(入力①) 基本情報入力シート'!K55="","",'(入力①) 基本情報入力シート'!K55)</f>
        <v/>
      </c>
      <c r="K34" s="154" t="str">
        <f aca="false">IF('(入力①) 基本情報入力シート'!L55="","",'(入力①) 基本情報入力シート'!L55)</f>
        <v/>
      </c>
      <c r="L34" s="155" t="str">
        <f aca="false">IF('(入力①) 基本情報入力シート'!M55="","",'(入力①) 基本情報入力シート'!M55)</f>
        <v/>
      </c>
      <c r="M34" s="156" t="str">
        <f aca="false">IF('(入力①) 基本情報入力シート'!R55="","",'(入力①) 基本情報入力シート'!R55)</f>
        <v/>
      </c>
      <c r="N34" s="156" t="str">
        <f aca="false">IF('(入力①) 基本情報入力シート'!W55="","",'(入力①) 基本情報入力シート'!W55)</f>
        <v/>
      </c>
      <c r="O34" s="156" t="str">
        <f aca="false">IF('(入力①) 基本情報入力シート'!X55="","",'(入力①) 基本情報入力シート'!X55)</f>
        <v/>
      </c>
      <c r="P34" s="157" t="str">
        <f aca="false">IF('(入力①) 基本情報入力シート'!Y55="","",'(入力①) 基本情報入力シート'!Y55)</f>
        <v/>
      </c>
      <c r="Q34" s="158" t="str">
        <f aca="false">IF('(入力①) 基本情報入力シート'!Z55="","",'(入力①) 基本情報入力シート'!Z55)</f>
        <v/>
      </c>
      <c r="R34" s="159" t="str">
        <f aca="false">IF('(入力①) 基本情報入力シート'!AA55="","",'(入力①) 基本情報入力シート'!AA55)</f>
        <v/>
      </c>
      <c r="S34" s="160"/>
      <c r="T34" s="161"/>
      <c r="U34" s="162" t="e">
        <f aca="false">IF(P34="","",VLOOKUP(P34,))</f>
        <v>#N/A</v>
      </c>
      <c r="V34" s="163" t="s">
        <v>92</v>
      </c>
      <c r="W34" s="164"/>
      <c r="X34" s="165" t="s">
        <v>93</v>
      </c>
      <c r="Y34" s="164"/>
      <c r="Z34" s="166" t="s">
        <v>94</v>
      </c>
      <c r="AA34" s="164"/>
      <c r="AB34" s="165" t="s">
        <v>93</v>
      </c>
      <c r="AC34" s="164"/>
      <c r="AD34" s="165" t="s">
        <v>95</v>
      </c>
      <c r="AE34" s="167" t="s">
        <v>96</v>
      </c>
      <c r="AF34" s="168" t="str">
        <f aca="false">IF(W34&gt;=1,(AA34*12+AC34)-(W34*12+Y34)+1,"")</f>
        <v/>
      </c>
      <c r="AG34" s="165" t="s">
        <v>97</v>
      </c>
      <c r="AH34" s="169" t="str">
        <f aca="false">IFERROR(ROUNDDOWN(ROUND(Q34*R34,0)*U34,0)*AF34,"")</f>
        <v/>
      </c>
    </row>
    <row r="35" customFormat="false" ht="36.75" hidden="false" customHeight="true" outlineLevel="0" collapsed="false">
      <c r="A35" s="150" t="n">
        <f aca="false">A34+1</f>
        <v>24</v>
      </c>
      <c r="B35" s="151" t="str">
        <f aca="false">IF('(入力①) 基本情報入力シート'!C56="","",'(入力①) 基本情報入力シート'!C56)</f>
        <v/>
      </c>
      <c r="C35" s="152" t="str">
        <f aca="false">IF('(入力①) 基本情報入力シート'!D56="","",'(入力①) 基本情報入力シート'!D56)</f>
        <v/>
      </c>
      <c r="D35" s="153" t="str">
        <f aca="false">IF('(入力①) 基本情報入力シート'!E56="","",'(入力①) 基本情報入力シート'!E56)</f>
        <v/>
      </c>
      <c r="E35" s="153" t="str">
        <f aca="false">IF('(入力①) 基本情報入力シート'!F56="","",'(入力①) 基本情報入力シート'!F56)</f>
        <v/>
      </c>
      <c r="F35" s="153" t="str">
        <f aca="false">IF('(入力①) 基本情報入力シート'!G56="","",'(入力①) 基本情報入力シート'!G56)</f>
        <v/>
      </c>
      <c r="G35" s="153" t="str">
        <f aca="false">IF('(入力①) 基本情報入力シート'!H56="","",'(入力①) 基本情報入力シート'!H56)</f>
        <v/>
      </c>
      <c r="H35" s="153" t="str">
        <f aca="false">IF('(入力①) 基本情報入力シート'!I56="","",'(入力①) 基本情報入力シート'!I56)</f>
        <v/>
      </c>
      <c r="I35" s="153" t="str">
        <f aca="false">IF('(入力①) 基本情報入力シート'!J56="","",'(入力①) 基本情報入力シート'!J56)</f>
        <v/>
      </c>
      <c r="J35" s="153" t="str">
        <f aca="false">IF('(入力①) 基本情報入力シート'!K56="","",'(入力①) 基本情報入力シート'!K56)</f>
        <v/>
      </c>
      <c r="K35" s="154" t="str">
        <f aca="false">IF('(入力①) 基本情報入力シート'!L56="","",'(入力①) 基本情報入力シート'!L56)</f>
        <v/>
      </c>
      <c r="L35" s="155" t="str">
        <f aca="false">IF('(入力①) 基本情報入力シート'!M56="","",'(入力①) 基本情報入力シート'!M56)</f>
        <v/>
      </c>
      <c r="M35" s="156" t="str">
        <f aca="false">IF('(入力①) 基本情報入力シート'!R56="","",'(入力①) 基本情報入力シート'!R56)</f>
        <v/>
      </c>
      <c r="N35" s="156" t="str">
        <f aca="false">IF('(入力①) 基本情報入力シート'!W56="","",'(入力①) 基本情報入力シート'!W56)</f>
        <v/>
      </c>
      <c r="O35" s="156" t="str">
        <f aca="false">IF('(入力①) 基本情報入力シート'!X56="","",'(入力①) 基本情報入力シート'!X56)</f>
        <v/>
      </c>
      <c r="P35" s="157" t="str">
        <f aca="false">IF('(入力①) 基本情報入力シート'!Y56="","",'(入力①) 基本情報入力シート'!Y56)</f>
        <v/>
      </c>
      <c r="Q35" s="158" t="str">
        <f aca="false">IF('(入力①) 基本情報入力シート'!Z56="","",'(入力①) 基本情報入力シート'!Z56)</f>
        <v/>
      </c>
      <c r="R35" s="159" t="str">
        <f aca="false">IF('(入力①) 基本情報入力シート'!AA56="","",'(入力①) 基本情報入力シート'!AA56)</f>
        <v/>
      </c>
      <c r="S35" s="160"/>
      <c r="T35" s="161"/>
      <c r="U35" s="162" t="e">
        <f aca="false">IF(P35="","",VLOOKUP(P35,))</f>
        <v>#N/A</v>
      </c>
      <c r="V35" s="163" t="s">
        <v>92</v>
      </c>
      <c r="W35" s="164"/>
      <c r="X35" s="165" t="s">
        <v>93</v>
      </c>
      <c r="Y35" s="164"/>
      <c r="Z35" s="166" t="s">
        <v>94</v>
      </c>
      <c r="AA35" s="164"/>
      <c r="AB35" s="165" t="s">
        <v>93</v>
      </c>
      <c r="AC35" s="164"/>
      <c r="AD35" s="165" t="s">
        <v>95</v>
      </c>
      <c r="AE35" s="167" t="s">
        <v>96</v>
      </c>
      <c r="AF35" s="168" t="str">
        <f aca="false">IF(W35&gt;=1,(AA35*12+AC35)-(W35*12+Y35)+1,"")</f>
        <v/>
      </c>
      <c r="AG35" s="165" t="s">
        <v>97</v>
      </c>
      <c r="AH35" s="169" t="str">
        <f aca="false">IFERROR(ROUNDDOWN(ROUND(Q35*R35,0)*U35,0)*AF35,"")</f>
        <v/>
      </c>
    </row>
    <row r="36" customFormat="false" ht="36.75" hidden="false" customHeight="true" outlineLevel="0" collapsed="false">
      <c r="A36" s="150" t="n">
        <f aca="false">A35+1</f>
        <v>25</v>
      </c>
      <c r="B36" s="151" t="str">
        <f aca="false">IF('(入力①) 基本情報入力シート'!C57="","",'(入力①) 基本情報入力シート'!C57)</f>
        <v/>
      </c>
      <c r="C36" s="152" t="str">
        <f aca="false">IF('(入力①) 基本情報入力シート'!D57="","",'(入力①) 基本情報入力シート'!D57)</f>
        <v/>
      </c>
      <c r="D36" s="153" t="str">
        <f aca="false">IF('(入力①) 基本情報入力シート'!E57="","",'(入力①) 基本情報入力シート'!E57)</f>
        <v/>
      </c>
      <c r="E36" s="153" t="str">
        <f aca="false">IF('(入力①) 基本情報入力シート'!F57="","",'(入力①) 基本情報入力シート'!F57)</f>
        <v/>
      </c>
      <c r="F36" s="153" t="str">
        <f aca="false">IF('(入力①) 基本情報入力シート'!G57="","",'(入力①) 基本情報入力シート'!G57)</f>
        <v/>
      </c>
      <c r="G36" s="153" t="str">
        <f aca="false">IF('(入力①) 基本情報入力シート'!H57="","",'(入力①) 基本情報入力シート'!H57)</f>
        <v/>
      </c>
      <c r="H36" s="153" t="str">
        <f aca="false">IF('(入力①) 基本情報入力シート'!I57="","",'(入力①) 基本情報入力シート'!I57)</f>
        <v/>
      </c>
      <c r="I36" s="153" t="str">
        <f aca="false">IF('(入力①) 基本情報入力シート'!J57="","",'(入力①) 基本情報入力シート'!J57)</f>
        <v/>
      </c>
      <c r="J36" s="153" t="str">
        <f aca="false">IF('(入力①) 基本情報入力シート'!K57="","",'(入力①) 基本情報入力シート'!K57)</f>
        <v/>
      </c>
      <c r="K36" s="154" t="str">
        <f aca="false">IF('(入力①) 基本情報入力シート'!L57="","",'(入力①) 基本情報入力シート'!L57)</f>
        <v/>
      </c>
      <c r="L36" s="155" t="str">
        <f aca="false">IF('(入力①) 基本情報入力シート'!M57="","",'(入力①) 基本情報入力シート'!M57)</f>
        <v/>
      </c>
      <c r="M36" s="156" t="str">
        <f aca="false">IF('(入力①) 基本情報入力シート'!R57="","",'(入力①) 基本情報入力シート'!R57)</f>
        <v/>
      </c>
      <c r="N36" s="156" t="str">
        <f aca="false">IF('(入力①) 基本情報入力シート'!W57="","",'(入力①) 基本情報入力シート'!W57)</f>
        <v/>
      </c>
      <c r="O36" s="156" t="str">
        <f aca="false">IF('(入力①) 基本情報入力シート'!X57="","",'(入力①) 基本情報入力シート'!X57)</f>
        <v/>
      </c>
      <c r="P36" s="157" t="str">
        <f aca="false">IF('(入力①) 基本情報入力シート'!Y57="","",'(入力①) 基本情報入力シート'!Y57)</f>
        <v/>
      </c>
      <c r="Q36" s="158" t="str">
        <f aca="false">IF('(入力①) 基本情報入力シート'!Z57="","",'(入力①) 基本情報入力シート'!Z57)</f>
        <v/>
      </c>
      <c r="R36" s="159" t="str">
        <f aca="false">IF('(入力①) 基本情報入力シート'!AA57="","",'(入力①) 基本情報入力シート'!AA57)</f>
        <v/>
      </c>
      <c r="S36" s="160"/>
      <c r="T36" s="161"/>
      <c r="U36" s="162" t="e">
        <f aca="false">IF(P36="","",VLOOKUP(P36,))</f>
        <v>#N/A</v>
      </c>
      <c r="V36" s="163" t="s">
        <v>92</v>
      </c>
      <c r="W36" s="164"/>
      <c r="X36" s="165" t="s">
        <v>93</v>
      </c>
      <c r="Y36" s="164"/>
      <c r="Z36" s="166" t="s">
        <v>94</v>
      </c>
      <c r="AA36" s="164"/>
      <c r="AB36" s="165" t="s">
        <v>93</v>
      </c>
      <c r="AC36" s="164"/>
      <c r="AD36" s="165" t="s">
        <v>95</v>
      </c>
      <c r="AE36" s="167" t="s">
        <v>96</v>
      </c>
      <c r="AF36" s="168" t="str">
        <f aca="false">IF(W36&gt;=1,(AA36*12+AC36)-(W36*12+Y36)+1,"")</f>
        <v/>
      </c>
      <c r="AG36" s="165" t="s">
        <v>97</v>
      </c>
      <c r="AH36" s="169" t="str">
        <f aca="false">IFERROR(ROUNDDOWN(ROUND(Q36*R36,0)*U36,0)*AF36,"")</f>
        <v/>
      </c>
    </row>
    <row r="37" customFormat="false" ht="36.75" hidden="false" customHeight="true" outlineLevel="0" collapsed="false">
      <c r="A37" s="150" t="n">
        <f aca="false">A36+1</f>
        <v>26</v>
      </c>
      <c r="B37" s="151" t="str">
        <f aca="false">IF('(入力①) 基本情報入力シート'!C58="","",'(入力①) 基本情報入力シート'!C58)</f>
        <v/>
      </c>
      <c r="C37" s="152" t="str">
        <f aca="false">IF('(入力①) 基本情報入力シート'!D58="","",'(入力①) 基本情報入力シート'!D58)</f>
        <v/>
      </c>
      <c r="D37" s="153" t="str">
        <f aca="false">IF('(入力①) 基本情報入力シート'!E58="","",'(入力①) 基本情報入力シート'!E58)</f>
        <v/>
      </c>
      <c r="E37" s="153" t="str">
        <f aca="false">IF('(入力①) 基本情報入力シート'!F58="","",'(入力①) 基本情報入力シート'!F58)</f>
        <v/>
      </c>
      <c r="F37" s="153" t="str">
        <f aca="false">IF('(入力①) 基本情報入力シート'!G58="","",'(入力①) 基本情報入力シート'!G58)</f>
        <v/>
      </c>
      <c r="G37" s="153" t="str">
        <f aca="false">IF('(入力①) 基本情報入力シート'!H58="","",'(入力①) 基本情報入力シート'!H58)</f>
        <v/>
      </c>
      <c r="H37" s="153" t="str">
        <f aca="false">IF('(入力①) 基本情報入力シート'!I58="","",'(入力①) 基本情報入力シート'!I58)</f>
        <v/>
      </c>
      <c r="I37" s="153" t="str">
        <f aca="false">IF('(入力①) 基本情報入力シート'!J58="","",'(入力①) 基本情報入力シート'!J58)</f>
        <v/>
      </c>
      <c r="J37" s="153" t="str">
        <f aca="false">IF('(入力①) 基本情報入力シート'!K58="","",'(入力①) 基本情報入力シート'!K58)</f>
        <v/>
      </c>
      <c r="K37" s="154" t="str">
        <f aca="false">IF('(入力①) 基本情報入力シート'!L58="","",'(入力①) 基本情報入力シート'!L58)</f>
        <v/>
      </c>
      <c r="L37" s="155" t="str">
        <f aca="false">IF('(入力①) 基本情報入力シート'!M58="","",'(入力①) 基本情報入力シート'!M58)</f>
        <v/>
      </c>
      <c r="M37" s="156" t="str">
        <f aca="false">IF('(入力①) 基本情報入力シート'!R58="","",'(入力①) 基本情報入力シート'!R58)</f>
        <v/>
      </c>
      <c r="N37" s="156" t="str">
        <f aca="false">IF('(入力①) 基本情報入力シート'!W58="","",'(入力①) 基本情報入力シート'!W58)</f>
        <v/>
      </c>
      <c r="O37" s="156" t="str">
        <f aca="false">IF('(入力①) 基本情報入力シート'!X58="","",'(入力①) 基本情報入力シート'!X58)</f>
        <v/>
      </c>
      <c r="P37" s="157" t="str">
        <f aca="false">IF('(入力①) 基本情報入力シート'!Y58="","",'(入力①) 基本情報入力シート'!Y58)</f>
        <v/>
      </c>
      <c r="Q37" s="158" t="str">
        <f aca="false">IF('(入力①) 基本情報入力シート'!Z58="","",'(入力①) 基本情報入力シート'!Z58)</f>
        <v/>
      </c>
      <c r="R37" s="159" t="str">
        <f aca="false">IF('(入力①) 基本情報入力シート'!AA58="","",'(入力①) 基本情報入力シート'!AA58)</f>
        <v/>
      </c>
      <c r="S37" s="160"/>
      <c r="T37" s="161"/>
      <c r="U37" s="162" t="e">
        <f aca="false">IF(P37="","",VLOOKUP(P37,))</f>
        <v>#N/A</v>
      </c>
      <c r="V37" s="163" t="s">
        <v>92</v>
      </c>
      <c r="W37" s="164"/>
      <c r="X37" s="165" t="s">
        <v>93</v>
      </c>
      <c r="Y37" s="164"/>
      <c r="Z37" s="166" t="s">
        <v>94</v>
      </c>
      <c r="AA37" s="164"/>
      <c r="AB37" s="165" t="s">
        <v>93</v>
      </c>
      <c r="AC37" s="164"/>
      <c r="AD37" s="165" t="s">
        <v>95</v>
      </c>
      <c r="AE37" s="167" t="s">
        <v>96</v>
      </c>
      <c r="AF37" s="168" t="str">
        <f aca="false">IF(W37&gt;=1,(AA37*12+AC37)-(W37*12+Y37)+1,"")</f>
        <v/>
      </c>
      <c r="AG37" s="165" t="s">
        <v>97</v>
      </c>
      <c r="AH37" s="169" t="str">
        <f aca="false">IFERROR(ROUNDDOWN(ROUND(Q37*R37,0)*U37,0)*AF37,"")</f>
        <v/>
      </c>
    </row>
    <row r="38" customFormat="false" ht="36.75" hidden="false" customHeight="true" outlineLevel="0" collapsed="false">
      <c r="A38" s="150" t="n">
        <f aca="false">A37+1</f>
        <v>27</v>
      </c>
      <c r="B38" s="151" t="str">
        <f aca="false">IF('(入力①) 基本情報入力シート'!C59="","",'(入力①) 基本情報入力シート'!C59)</f>
        <v/>
      </c>
      <c r="C38" s="152" t="str">
        <f aca="false">IF('(入力①) 基本情報入力シート'!D59="","",'(入力①) 基本情報入力シート'!D59)</f>
        <v/>
      </c>
      <c r="D38" s="153" t="str">
        <f aca="false">IF('(入力①) 基本情報入力シート'!E59="","",'(入力①) 基本情報入力シート'!E59)</f>
        <v/>
      </c>
      <c r="E38" s="153" t="str">
        <f aca="false">IF('(入力①) 基本情報入力シート'!F59="","",'(入力①) 基本情報入力シート'!F59)</f>
        <v/>
      </c>
      <c r="F38" s="153" t="str">
        <f aca="false">IF('(入力①) 基本情報入力シート'!G59="","",'(入力①) 基本情報入力シート'!G59)</f>
        <v/>
      </c>
      <c r="G38" s="153" t="str">
        <f aca="false">IF('(入力①) 基本情報入力シート'!H59="","",'(入力①) 基本情報入力シート'!H59)</f>
        <v/>
      </c>
      <c r="H38" s="153" t="str">
        <f aca="false">IF('(入力①) 基本情報入力シート'!I59="","",'(入力①) 基本情報入力シート'!I59)</f>
        <v/>
      </c>
      <c r="I38" s="153" t="str">
        <f aca="false">IF('(入力①) 基本情報入力シート'!J59="","",'(入力①) 基本情報入力シート'!J59)</f>
        <v/>
      </c>
      <c r="J38" s="153" t="str">
        <f aca="false">IF('(入力①) 基本情報入力シート'!K59="","",'(入力①) 基本情報入力シート'!K59)</f>
        <v/>
      </c>
      <c r="K38" s="154" t="str">
        <f aca="false">IF('(入力①) 基本情報入力シート'!L59="","",'(入力①) 基本情報入力シート'!L59)</f>
        <v/>
      </c>
      <c r="L38" s="155" t="str">
        <f aca="false">IF('(入力①) 基本情報入力シート'!M59="","",'(入力①) 基本情報入力シート'!M59)</f>
        <v/>
      </c>
      <c r="M38" s="156" t="str">
        <f aca="false">IF('(入力①) 基本情報入力シート'!R59="","",'(入力①) 基本情報入力シート'!R59)</f>
        <v/>
      </c>
      <c r="N38" s="156" t="str">
        <f aca="false">IF('(入力①) 基本情報入力シート'!W59="","",'(入力①) 基本情報入力シート'!W59)</f>
        <v/>
      </c>
      <c r="O38" s="156" t="str">
        <f aca="false">IF('(入力①) 基本情報入力シート'!X59="","",'(入力①) 基本情報入力シート'!X59)</f>
        <v/>
      </c>
      <c r="P38" s="157" t="str">
        <f aca="false">IF('(入力①) 基本情報入力シート'!Y59="","",'(入力①) 基本情報入力シート'!Y59)</f>
        <v/>
      </c>
      <c r="Q38" s="158" t="str">
        <f aca="false">IF('(入力①) 基本情報入力シート'!Z59="","",'(入力①) 基本情報入力シート'!Z59)</f>
        <v/>
      </c>
      <c r="R38" s="159" t="str">
        <f aca="false">IF('(入力①) 基本情報入力シート'!AA59="","",'(入力①) 基本情報入力シート'!AA59)</f>
        <v/>
      </c>
      <c r="S38" s="160"/>
      <c r="T38" s="161"/>
      <c r="U38" s="162" t="e">
        <f aca="false">IF(P38="","",VLOOKUP(P38,))</f>
        <v>#N/A</v>
      </c>
      <c r="V38" s="163" t="s">
        <v>92</v>
      </c>
      <c r="W38" s="164"/>
      <c r="X38" s="165" t="s">
        <v>93</v>
      </c>
      <c r="Y38" s="164"/>
      <c r="Z38" s="166" t="s">
        <v>94</v>
      </c>
      <c r="AA38" s="164"/>
      <c r="AB38" s="165" t="s">
        <v>93</v>
      </c>
      <c r="AC38" s="164"/>
      <c r="AD38" s="165" t="s">
        <v>95</v>
      </c>
      <c r="AE38" s="167" t="s">
        <v>96</v>
      </c>
      <c r="AF38" s="168" t="str">
        <f aca="false">IF(W38&gt;=1,(AA38*12+AC38)-(W38*12+Y38)+1,"")</f>
        <v/>
      </c>
      <c r="AG38" s="165" t="s">
        <v>97</v>
      </c>
      <c r="AH38" s="169" t="str">
        <f aca="false">IFERROR(ROUNDDOWN(ROUND(Q38*R38,0)*U38,0)*AF38,"")</f>
        <v/>
      </c>
    </row>
    <row r="39" customFormat="false" ht="36.75" hidden="false" customHeight="true" outlineLevel="0" collapsed="false">
      <c r="A39" s="150" t="n">
        <f aca="false">A38+1</f>
        <v>28</v>
      </c>
      <c r="B39" s="151" t="str">
        <f aca="false">IF('(入力①) 基本情報入力シート'!C60="","",'(入力①) 基本情報入力シート'!C60)</f>
        <v/>
      </c>
      <c r="C39" s="152" t="str">
        <f aca="false">IF('(入力①) 基本情報入力シート'!D60="","",'(入力①) 基本情報入力シート'!D60)</f>
        <v/>
      </c>
      <c r="D39" s="153" t="str">
        <f aca="false">IF('(入力①) 基本情報入力シート'!E60="","",'(入力①) 基本情報入力シート'!E60)</f>
        <v/>
      </c>
      <c r="E39" s="153" t="str">
        <f aca="false">IF('(入力①) 基本情報入力シート'!F60="","",'(入力①) 基本情報入力シート'!F60)</f>
        <v/>
      </c>
      <c r="F39" s="153" t="str">
        <f aca="false">IF('(入力①) 基本情報入力シート'!G60="","",'(入力①) 基本情報入力シート'!G60)</f>
        <v/>
      </c>
      <c r="G39" s="153" t="str">
        <f aca="false">IF('(入力①) 基本情報入力シート'!H60="","",'(入力①) 基本情報入力シート'!H60)</f>
        <v/>
      </c>
      <c r="H39" s="153" t="str">
        <f aca="false">IF('(入力①) 基本情報入力シート'!I60="","",'(入力①) 基本情報入力シート'!I60)</f>
        <v/>
      </c>
      <c r="I39" s="153" t="str">
        <f aca="false">IF('(入力①) 基本情報入力シート'!J60="","",'(入力①) 基本情報入力シート'!J60)</f>
        <v/>
      </c>
      <c r="J39" s="153" t="str">
        <f aca="false">IF('(入力①) 基本情報入力シート'!K60="","",'(入力①) 基本情報入力シート'!K60)</f>
        <v/>
      </c>
      <c r="K39" s="154" t="str">
        <f aca="false">IF('(入力①) 基本情報入力シート'!L60="","",'(入力①) 基本情報入力シート'!L60)</f>
        <v/>
      </c>
      <c r="L39" s="155" t="str">
        <f aca="false">IF('(入力①) 基本情報入力シート'!M60="","",'(入力①) 基本情報入力シート'!M60)</f>
        <v/>
      </c>
      <c r="M39" s="156" t="str">
        <f aca="false">IF('(入力①) 基本情報入力シート'!R60="","",'(入力①) 基本情報入力シート'!R60)</f>
        <v/>
      </c>
      <c r="N39" s="156" t="str">
        <f aca="false">IF('(入力①) 基本情報入力シート'!W60="","",'(入力①) 基本情報入力シート'!W60)</f>
        <v/>
      </c>
      <c r="O39" s="156" t="str">
        <f aca="false">IF('(入力①) 基本情報入力シート'!X60="","",'(入力①) 基本情報入力シート'!X60)</f>
        <v/>
      </c>
      <c r="P39" s="157" t="str">
        <f aca="false">IF('(入力①) 基本情報入力シート'!Y60="","",'(入力①) 基本情報入力シート'!Y60)</f>
        <v/>
      </c>
      <c r="Q39" s="158" t="str">
        <f aca="false">IF('(入力①) 基本情報入力シート'!Z60="","",'(入力①) 基本情報入力シート'!Z60)</f>
        <v/>
      </c>
      <c r="R39" s="159" t="str">
        <f aca="false">IF('(入力①) 基本情報入力シート'!AA60="","",'(入力①) 基本情報入力シート'!AA60)</f>
        <v/>
      </c>
      <c r="S39" s="160"/>
      <c r="T39" s="161"/>
      <c r="U39" s="162" t="e">
        <f aca="false">IF(P39="","",VLOOKUP(P39,))</f>
        <v>#N/A</v>
      </c>
      <c r="V39" s="163" t="s">
        <v>92</v>
      </c>
      <c r="W39" s="164"/>
      <c r="X39" s="165" t="s">
        <v>93</v>
      </c>
      <c r="Y39" s="164"/>
      <c r="Z39" s="166" t="s">
        <v>94</v>
      </c>
      <c r="AA39" s="164"/>
      <c r="AB39" s="165" t="s">
        <v>93</v>
      </c>
      <c r="AC39" s="164"/>
      <c r="AD39" s="165" t="s">
        <v>95</v>
      </c>
      <c r="AE39" s="167" t="s">
        <v>96</v>
      </c>
      <c r="AF39" s="168" t="str">
        <f aca="false">IF(W39&gt;=1,(AA39*12+AC39)-(W39*12+Y39)+1,"")</f>
        <v/>
      </c>
      <c r="AG39" s="165" t="s">
        <v>97</v>
      </c>
      <c r="AH39" s="169" t="str">
        <f aca="false">IFERROR(ROUNDDOWN(ROUND(Q39*R39,0)*U39,0)*AF39,"")</f>
        <v/>
      </c>
    </row>
    <row r="40" customFormat="false" ht="36.75" hidden="false" customHeight="true" outlineLevel="0" collapsed="false">
      <c r="A40" s="150" t="n">
        <f aca="false">A39+1</f>
        <v>29</v>
      </c>
      <c r="B40" s="151" t="str">
        <f aca="false">IF('(入力①) 基本情報入力シート'!C61="","",'(入力①) 基本情報入力シート'!C61)</f>
        <v/>
      </c>
      <c r="C40" s="152" t="str">
        <f aca="false">IF('(入力①) 基本情報入力シート'!D61="","",'(入力①) 基本情報入力シート'!D61)</f>
        <v/>
      </c>
      <c r="D40" s="153" t="str">
        <f aca="false">IF('(入力①) 基本情報入力シート'!E61="","",'(入力①) 基本情報入力シート'!E61)</f>
        <v/>
      </c>
      <c r="E40" s="153" t="str">
        <f aca="false">IF('(入力①) 基本情報入力シート'!F61="","",'(入力①) 基本情報入力シート'!F61)</f>
        <v/>
      </c>
      <c r="F40" s="153" t="str">
        <f aca="false">IF('(入力①) 基本情報入力シート'!G61="","",'(入力①) 基本情報入力シート'!G61)</f>
        <v/>
      </c>
      <c r="G40" s="153" t="str">
        <f aca="false">IF('(入力①) 基本情報入力シート'!H61="","",'(入力①) 基本情報入力シート'!H61)</f>
        <v/>
      </c>
      <c r="H40" s="153" t="str">
        <f aca="false">IF('(入力①) 基本情報入力シート'!I61="","",'(入力①) 基本情報入力シート'!I61)</f>
        <v/>
      </c>
      <c r="I40" s="153" t="str">
        <f aca="false">IF('(入力①) 基本情報入力シート'!J61="","",'(入力①) 基本情報入力シート'!J61)</f>
        <v/>
      </c>
      <c r="J40" s="153" t="str">
        <f aca="false">IF('(入力①) 基本情報入力シート'!K61="","",'(入力①) 基本情報入力シート'!K61)</f>
        <v/>
      </c>
      <c r="K40" s="154" t="str">
        <f aca="false">IF('(入力①) 基本情報入力シート'!L61="","",'(入力①) 基本情報入力シート'!L61)</f>
        <v/>
      </c>
      <c r="L40" s="155" t="str">
        <f aca="false">IF('(入力①) 基本情報入力シート'!M61="","",'(入力①) 基本情報入力シート'!M61)</f>
        <v/>
      </c>
      <c r="M40" s="156" t="str">
        <f aca="false">IF('(入力①) 基本情報入力シート'!R61="","",'(入力①) 基本情報入力シート'!R61)</f>
        <v/>
      </c>
      <c r="N40" s="156" t="str">
        <f aca="false">IF('(入力①) 基本情報入力シート'!W61="","",'(入力①) 基本情報入力シート'!W61)</f>
        <v/>
      </c>
      <c r="O40" s="156" t="str">
        <f aca="false">IF('(入力①) 基本情報入力シート'!X61="","",'(入力①) 基本情報入力シート'!X61)</f>
        <v/>
      </c>
      <c r="P40" s="157" t="str">
        <f aca="false">IF('(入力①) 基本情報入力シート'!Y61="","",'(入力①) 基本情報入力シート'!Y61)</f>
        <v/>
      </c>
      <c r="Q40" s="158" t="str">
        <f aca="false">IF('(入力①) 基本情報入力シート'!Z61="","",'(入力①) 基本情報入力シート'!Z61)</f>
        <v/>
      </c>
      <c r="R40" s="159" t="str">
        <f aca="false">IF('(入力①) 基本情報入力シート'!AA61="","",'(入力①) 基本情報入力シート'!AA61)</f>
        <v/>
      </c>
      <c r="S40" s="160"/>
      <c r="T40" s="161"/>
      <c r="U40" s="162" t="e">
        <f aca="false">IF(P40="","",VLOOKUP(P40,))</f>
        <v>#N/A</v>
      </c>
      <c r="V40" s="163" t="s">
        <v>92</v>
      </c>
      <c r="W40" s="164"/>
      <c r="X40" s="165" t="s">
        <v>93</v>
      </c>
      <c r="Y40" s="164"/>
      <c r="Z40" s="166" t="s">
        <v>94</v>
      </c>
      <c r="AA40" s="164"/>
      <c r="AB40" s="165" t="s">
        <v>93</v>
      </c>
      <c r="AC40" s="164"/>
      <c r="AD40" s="165" t="s">
        <v>95</v>
      </c>
      <c r="AE40" s="167" t="s">
        <v>96</v>
      </c>
      <c r="AF40" s="168" t="str">
        <f aca="false">IF(W40&gt;=1,(AA40*12+AC40)-(W40*12+Y40)+1,"")</f>
        <v/>
      </c>
      <c r="AG40" s="165" t="s">
        <v>97</v>
      </c>
      <c r="AH40" s="169" t="str">
        <f aca="false">IFERROR(ROUNDDOWN(ROUND(Q40*R40,0)*U40,0)*AF40,"")</f>
        <v/>
      </c>
    </row>
    <row r="41" customFormat="false" ht="36.75" hidden="false" customHeight="true" outlineLevel="0" collapsed="false">
      <c r="A41" s="150" t="n">
        <f aca="false">A40+1</f>
        <v>30</v>
      </c>
      <c r="B41" s="151" t="str">
        <f aca="false">IF('(入力①) 基本情報入力シート'!C62="","",'(入力①) 基本情報入力シート'!C62)</f>
        <v/>
      </c>
      <c r="C41" s="152" t="str">
        <f aca="false">IF('(入力①) 基本情報入力シート'!D62="","",'(入力①) 基本情報入力シート'!D62)</f>
        <v/>
      </c>
      <c r="D41" s="153" t="str">
        <f aca="false">IF('(入力①) 基本情報入力シート'!E62="","",'(入力①) 基本情報入力シート'!E62)</f>
        <v/>
      </c>
      <c r="E41" s="153" t="str">
        <f aca="false">IF('(入力①) 基本情報入力シート'!F62="","",'(入力①) 基本情報入力シート'!F62)</f>
        <v/>
      </c>
      <c r="F41" s="153" t="str">
        <f aca="false">IF('(入力①) 基本情報入力シート'!G62="","",'(入力①) 基本情報入力シート'!G62)</f>
        <v/>
      </c>
      <c r="G41" s="153" t="str">
        <f aca="false">IF('(入力①) 基本情報入力シート'!H62="","",'(入力①) 基本情報入力シート'!H62)</f>
        <v/>
      </c>
      <c r="H41" s="153" t="str">
        <f aca="false">IF('(入力①) 基本情報入力シート'!I62="","",'(入力①) 基本情報入力シート'!I62)</f>
        <v/>
      </c>
      <c r="I41" s="153" t="str">
        <f aca="false">IF('(入力①) 基本情報入力シート'!J62="","",'(入力①) 基本情報入力シート'!J62)</f>
        <v/>
      </c>
      <c r="J41" s="153" t="str">
        <f aca="false">IF('(入力①) 基本情報入力シート'!K62="","",'(入力①) 基本情報入力シート'!K62)</f>
        <v/>
      </c>
      <c r="K41" s="154" t="str">
        <f aca="false">IF('(入力①) 基本情報入力シート'!L62="","",'(入力①) 基本情報入力シート'!L62)</f>
        <v/>
      </c>
      <c r="L41" s="155" t="str">
        <f aca="false">IF('(入力①) 基本情報入力シート'!M62="","",'(入力①) 基本情報入力シート'!M62)</f>
        <v/>
      </c>
      <c r="M41" s="156" t="str">
        <f aca="false">IF('(入力①) 基本情報入力シート'!R62="","",'(入力①) 基本情報入力シート'!R62)</f>
        <v/>
      </c>
      <c r="N41" s="156" t="str">
        <f aca="false">IF('(入力①) 基本情報入力シート'!W62="","",'(入力①) 基本情報入力シート'!W62)</f>
        <v/>
      </c>
      <c r="O41" s="156" t="str">
        <f aca="false">IF('(入力①) 基本情報入力シート'!X62="","",'(入力①) 基本情報入力シート'!X62)</f>
        <v/>
      </c>
      <c r="P41" s="157" t="str">
        <f aca="false">IF('(入力①) 基本情報入力シート'!Y62="","",'(入力①) 基本情報入力シート'!Y62)</f>
        <v/>
      </c>
      <c r="Q41" s="158" t="str">
        <f aca="false">IF('(入力①) 基本情報入力シート'!Z62="","",'(入力①) 基本情報入力シート'!Z62)</f>
        <v/>
      </c>
      <c r="R41" s="159" t="str">
        <f aca="false">IF('(入力①) 基本情報入力シート'!AA62="","",'(入力①) 基本情報入力シート'!AA62)</f>
        <v/>
      </c>
      <c r="S41" s="160"/>
      <c r="T41" s="161"/>
      <c r="U41" s="162" t="e">
        <f aca="false">IF(P41="","",VLOOKUP(P41,))</f>
        <v>#N/A</v>
      </c>
      <c r="V41" s="163" t="s">
        <v>92</v>
      </c>
      <c r="W41" s="164"/>
      <c r="X41" s="165" t="s">
        <v>93</v>
      </c>
      <c r="Y41" s="164"/>
      <c r="Z41" s="166" t="s">
        <v>94</v>
      </c>
      <c r="AA41" s="164"/>
      <c r="AB41" s="165" t="s">
        <v>93</v>
      </c>
      <c r="AC41" s="164"/>
      <c r="AD41" s="165" t="s">
        <v>95</v>
      </c>
      <c r="AE41" s="167" t="s">
        <v>96</v>
      </c>
      <c r="AF41" s="168" t="str">
        <f aca="false">IF(W41&gt;=1,(AA41*12+AC41)-(W41*12+Y41)+1,"")</f>
        <v/>
      </c>
      <c r="AG41" s="165" t="s">
        <v>97</v>
      </c>
      <c r="AH41" s="169" t="str">
        <f aca="false">IFERROR(ROUNDDOWN(ROUND(Q41*R41,0)*U41,0)*AF41,"")</f>
        <v/>
      </c>
    </row>
    <row r="42" customFormat="false" ht="36.75" hidden="false" customHeight="true" outlineLevel="0" collapsed="false">
      <c r="A42" s="150" t="n">
        <f aca="false">A41+1</f>
        <v>31</v>
      </c>
      <c r="B42" s="151" t="str">
        <f aca="false">IF('(入力①) 基本情報入力シート'!C63="","",'(入力①) 基本情報入力シート'!C63)</f>
        <v/>
      </c>
      <c r="C42" s="152" t="str">
        <f aca="false">IF('(入力①) 基本情報入力シート'!D63="","",'(入力①) 基本情報入力シート'!D63)</f>
        <v/>
      </c>
      <c r="D42" s="153" t="str">
        <f aca="false">IF('(入力①) 基本情報入力シート'!E63="","",'(入力①) 基本情報入力シート'!E63)</f>
        <v/>
      </c>
      <c r="E42" s="153" t="str">
        <f aca="false">IF('(入力①) 基本情報入力シート'!F63="","",'(入力①) 基本情報入力シート'!F63)</f>
        <v/>
      </c>
      <c r="F42" s="153" t="str">
        <f aca="false">IF('(入力①) 基本情報入力シート'!G63="","",'(入力①) 基本情報入力シート'!G63)</f>
        <v/>
      </c>
      <c r="G42" s="153" t="str">
        <f aca="false">IF('(入力①) 基本情報入力シート'!H63="","",'(入力①) 基本情報入力シート'!H63)</f>
        <v/>
      </c>
      <c r="H42" s="153" t="str">
        <f aca="false">IF('(入力①) 基本情報入力シート'!I63="","",'(入力①) 基本情報入力シート'!I63)</f>
        <v/>
      </c>
      <c r="I42" s="153" t="str">
        <f aca="false">IF('(入力①) 基本情報入力シート'!J63="","",'(入力①) 基本情報入力シート'!J63)</f>
        <v/>
      </c>
      <c r="J42" s="153" t="str">
        <f aca="false">IF('(入力①) 基本情報入力シート'!K63="","",'(入力①) 基本情報入力シート'!K63)</f>
        <v/>
      </c>
      <c r="K42" s="154" t="str">
        <f aca="false">IF('(入力①) 基本情報入力シート'!L63="","",'(入力①) 基本情報入力シート'!L63)</f>
        <v/>
      </c>
      <c r="L42" s="155" t="str">
        <f aca="false">IF('(入力①) 基本情報入力シート'!M63="","",'(入力①) 基本情報入力シート'!M63)</f>
        <v/>
      </c>
      <c r="M42" s="156" t="str">
        <f aca="false">IF('(入力①) 基本情報入力シート'!R63="","",'(入力①) 基本情報入力シート'!R63)</f>
        <v/>
      </c>
      <c r="N42" s="156" t="str">
        <f aca="false">IF('(入力①) 基本情報入力シート'!W63="","",'(入力①) 基本情報入力シート'!W63)</f>
        <v/>
      </c>
      <c r="O42" s="156" t="str">
        <f aca="false">IF('(入力①) 基本情報入力シート'!X63="","",'(入力①) 基本情報入力シート'!X63)</f>
        <v/>
      </c>
      <c r="P42" s="157" t="str">
        <f aca="false">IF('(入力①) 基本情報入力シート'!Y63="","",'(入力①) 基本情報入力シート'!Y63)</f>
        <v/>
      </c>
      <c r="Q42" s="158" t="str">
        <f aca="false">IF('(入力①) 基本情報入力シート'!Z63="","",'(入力①) 基本情報入力シート'!Z63)</f>
        <v/>
      </c>
      <c r="R42" s="159" t="str">
        <f aca="false">IF('(入力①) 基本情報入力シート'!AA63="","",'(入力①) 基本情報入力シート'!AA63)</f>
        <v/>
      </c>
      <c r="S42" s="160"/>
      <c r="T42" s="161"/>
      <c r="U42" s="162" t="e">
        <f aca="false">IF(P42="","",VLOOKUP(P42,))</f>
        <v>#N/A</v>
      </c>
      <c r="V42" s="163" t="s">
        <v>92</v>
      </c>
      <c r="W42" s="164"/>
      <c r="X42" s="165" t="s">
        <v>93</v>
      </c>
      <c r="Y42" s="164"/>
      <c r="Z42" s="166" t="s">
        <v>94</v>
      </c>
      <c r="AA42" s="164"/>
      <c r="AB42" s="165" t="s">
        <v>93</v>
      </c>
      <c r="AC42" s="164"/>
      <c r="AD42" s="165" t="s">
        <v>95</v>
      </c>
      <c r="AE42" s="167" t="s">
        <v>96</v>
      </c>
      <c r="AF42" s="168" t="str">
        <f aca="false">IF(W42&gt;=1,(AA42*12+AC42)-(W42*12+Y42)+1,"")</f>
        <v/>
      </c>
      <c r="AG42" s="165" t="s">
        <v>97</v>
      </c>
      <c r="AH42" s="169" t="str">
        <f aca="false">IFERROR(ROUNDDOWN(ROUND(Q42*R42,0)*U42,0)*AF42,"")</f>
        <v/>
      </c>
    </row>
    <row r="43" customFormat="false" ht="36.75" hidden="false" customHeight="true" outlineLevel="0" collapsed="false">
      <c r="A43" s="150" t="n">
        <f aca="false">A42+1</f>
        <v>32</v>
      </c>
      <c r="B43" s="151" t="str">
        <f aca="false">IF('(入力①) 基本情報入力シート'!C64="","",'(入力①) 基本情報入力シート'!C64)</f>
        <v/>
      </c>
      <c r="C43" s="152" t="str">
        <f aca="false">IF('(入力①) 基本情報入力シート'!D64="","",'(入力①) 基本情報入力シート'!D64)</f>
        <v/>
      </c>
      <c r="D43" s="153" t="str">
        <f aca="false">IF('(入力①) 基本情報入力シート'!E64="","",'(入力①) 基本情報入力シート'!E64)</f>
        <v/>
      </c>
      <c r="E43" s="153" t="str">
        <f aca="false">IF('(入力①) 基本情報入力シート'!F64="","",'(入力①) 基本情報入力シート'!F64)</f>
        <v/>
      </c>
      <c r="F43" s="153" t="str">
        <f aca="false">IF('(入力①) 基本情報入力シート'!G64="","",'(入力①) 基本情報入力シート'!G64)</f>
        <v/>
      </c>
      <c r="G43" s="153" t="str">
        <f aca="false">IF('(入力①) 基本情報入力シート'!H64="","",'(入力①) 基本情報入力シート'!H64)</f>
        <v/>
      </c>
      <c r="H43" s="153" t="str">
        <f aca="false">IF('(入力①) 基本情報入力シート'!I64="","",'(入力①) 基本情報入力シート'!I64)</f>
        <v/>
      </c>
      <c r="I43" s="153" t="str">
        <f aca="false">IF('(入力①) 基本情報入力シート'!J64="","",'(入力①) 基本情報入力シート'!J64)</f>
        <v/>
      </c>
      <c r="J43" s="153" t="str">
        <f aca="false">IF('(入力①) 基本情報入力シート'!K64="","",'(入力①) 基本情報入力シート'!K64)</f>
        <v/>
      </c>
      <c r="K43" s="154" t="str">
        <f aca="false">IF('(入力①) 基本情報入力シート'!L64="","",'(入力①) 基本情報入力シート'!L64)</f>
        <v/>
      </c>
      <c r="L43" s="155" t="str">
        <f aca="false">IF('(入力①) 基本情報入力シート'!M64="","",'(入力①) 基本情報入力シート'!M64)</f>
        <v/>
      </c>
      <c r="M43" s="156" t="str">
        <f aca="false">IF('(入力①) 基本情報入力シート'!R64="","",'(入力①) 基本情報入力シート'!R64)</f>
        <v/>
      </c>
      <c r="N43" s="156" t="str">
        <f aca="false">IF('(入力①) 基本情報入力シート'!W64="","",'(入力①) 基本情報入力シート'!W64)</f>
        <v/>
      </c>
      <c r="O43" s="156" t="str">
        <f aca="false">IF('(入力①) 基本情報入力シート'!X64="","",'(入力①) 基本情報入力シート'!X64)</f>
        <v/>
      </c>
      <c r="P43" s="157" t="str">
        <f aca="false">IF('(入力①) 基本情報入力シート'!Y64="","",'(入力①) 基本情報入力シート'!Y64)</f>
        <v/>
      </c>
      <c r="Q43" s="158" t="str">
        <f aca="false">IF('(入力①) 基本情報入力シート'!Z64="","",'(入力①) 基本情報入力シート'!Z64)</f>
        <v/>
      </c>
      <c r="R43" s="159" t="str">
        <f aca="false">IF('(入力①) 基本情報入力シート'!AA64="","",'(入力①) 基本情報入力シート'!AA64)</f>
        <v/>
      </c>
      <c r="S43" s="160"/>
      <c r="T43" s="161"/>
      <c r="U43" s="162" t="e">
        <f aca="false">IF(P43="","",VLOOKUP(P43,))</f>
        <v>#N/A</v>
      </c>
      <c r="V43" s="163" t="s">
        <v>92</v>
      </c>
      <c r="W43" s="164"/>
      <c r="X43" s="165" t="s">
        <v>93</v>
      </c>
      <c r="Y43" s="164"/>
      <c r="Z43" s="166" t="s">
        <v>94</v>
      </c>
      <c r="AA43" s="164"/>
      <c r="AB43" s="165" t="s">
        <v>93</v>
      </c>
      <c r="AC43" s="164"/>
      <c r="AD43" s="165" t="s">
        <v>95</v>
      </c>
      <c r="AE43" s="167" t="s">
        <v>96</v>
      </c>
      <c r="AF43" s="168" t="str">
        <f aca="false">IF(W43&gt;=1,(AA43*12+AC43)-(W43*12+Y43)+1,"")</f>
        <v/>
      </c>
      <c r="AG43" s="165" t="s">
        <v>97</v>
      </c>
      <c r="AH43" s="169" t="str">
        <f aca="false">IFERROR(ROUNDDOWN(ROUND(Q43*R43,0)*U43,0)*AF43,"")</f>
        <v/>
      </c>
    </row>
    <row r="44" customFormat="false" ht="36.75" hidden="false" customHeight="true" outlineLevel="0" collapsed="false">
      <c r="A44" s="150" t="n">
        <f aca="false">A43+1</f>
        <v>33</v>
      </c>
      <c r="B44" s="151" t="str">
        <f aca="false">IF('(入力①) 基本情報入力シート'!C65="","",'(入力①) 基本情報入力シート'!C65)</f>
        <v/>
      </c>
      <c r="C44" s="152" t="str">
        <f aca="false">IF('(入力①) 基本情報入力シート'!D65="","",'(入力①) 基本情報入力シート'!D65)</f>
        <v/>
      </c>
      <c r="D44" s="153" t="str">
        <f aca="false">IF('(入力①) 基本情報入力シート'!E65="","",'(入力①) 基本情報入力シート'!E65)</f>
        <v/>
      </c>
      <c r="E44" s="153" t="str">
        <f aca="false">IF('(入力①) 基本情報入力シート'!F65="","",'(入力①) 基本情報入力シート'!F65)</f>
        <v/>
      </c>
      <c r="F44" s="153" t="str">
        <f aca="false">IF('(入力①) 基本情報入力シート'!G65="","",'(入力①) 基本情報入力シート'!G65)</f>
        <v/>
      </c>
      <c r="G44" s="153" t="str">
        <f aca="false">IF('(入力①) 基本情報入力シート'!H65="","",'(入力①) 基本情報入力シート'!H65)</f>
        <v/>
      </c>
      <c r="H44" s="153" t="str">
        <f aca="false">IF('(入力①) 基本情報入力シート'!I65="","",'(入力①) 基本情報入力シート'!I65)</f>
        <v/>
      </c>
      <c r="I44" s="153" t="str">
        <f aca="false">IF('(入力①) 基本情報入力シート'!J65="","",'(入力①) 基本情報入力シート'!J65)</f>
        <v/>
      </c>
      <c r="J44" s="153" t="str">
        <f aca="false">IF('(入力①) 基本情報入力シート'!K65="","",'(入力①) 基本情報入力シート'!K65)</f>
        <v/>
      </c>
      <c r="K44" s="154" t="str">
        <f aca="false">IF('(入力①) 基本情報入力シート'!L65="","",'(入力①) 基本情報入力シート'!L65)</f>
        <v/>
      </c>
      <c r="L44" s="155" t="str">
        <f aca="false">IF('(入力①) 基本情報入力シート'!M65="","",'(入力①) 基本情報入力シート'!M65)</f>
        <v/>
      </c>
      <c r="M44" s="156" t="str">
        <f aca="false">IF('(入力①) 基本情報入力シート'!R65="","",'(入力①) 基本情報入力シート'!R65)</f>
        <v/>
      </c>
      <c r="N44" s="156" t="str">
        <f aca="false">IF('(入力①) 基本情報入力シート'!W65="","",'(入力①) 基本情報入力シート'!W65)</f>
        <v/>
      </c>
      <c r="O44" s="156" t="str">
        <f aca="false">IF('(入力①) 基本情報入力シート'!X65="","",'(入力①) 基本情報入力シート'!X65)</f>
        <v/>
      </c>
      <c r="P44" s="157" t="str">
        <f aca="false">IF('(入力①) 基本情報入力シート'!Y65="","",'(入力①) 基本情報入力シート'!Y65)</f>
        <v/>
      </c>
      <c r="Q44" s="158" t="str">
        <f aca="false">IF('(入力①) 基本情報入力シート'!Z65="","",'(入力①) 基本情報入力シート'!Z65)</f>
        <v/>
      </c>
      <c r="R44" s="159" t="str">
        <f aca="false">IF('(入力①) 基本情報入力シート'!AA65="","",'(入力①) 基本情報入力シート'!AA65)</f>
        <v/>
      </c>
      <c r="S44" s="160"/>
      <c r="T44" s="161"/>
      <c r="U44" s="162" t="e">
        <f aca="false">IF(P44="","",VLOOKUP(P44,))</f>
        <v>#N/A</v>
      </c>
      <c r="V44" s="163" t="s">
        <v>92</v>
      </c>
      <c r="W44" s="164"/>
      <c r="X44" s="165" t="s">
        <v>93</v>
      </c>
      <c r="Y44" s="164"/>
      <c r="Z44" s="166" t="s">
        <v>94</v>
      </c>
      <c r="AA44" s="164"/>
      <c r="AB44" s="165" t="s">
        <v>93</v>
      </c>
      <c r="AC44" s="164"/>
      <c r="AD44" s="165" t="s">
        <v>95</v>
      </c>
      <c r="AE44" s="167" t="s">
        <v>96</v>
      </c>
      <c r="AF44" s="168" t="str">
        <f aca="false">IF(W44&gt;=1,(AA44*12+AC44)-(W44*12+Y44)+1,"")</f>
        <v/>
      </c>
      <c r="AG44" s="165" t="s">
        <v>97</v>
      </c>
      <c r="AH44" s="169" t="str">
        <f aca="false">IFERROR(ROUNDDOWN(ROUND(Q44*R44,0)*U44,0)*AF44,"")</f>
        <v/>
      </c>
    </row>
    <row r="45" customFormat="false" ht="36.75" hidden="false" customHeight="true" outlineLevel="0" collapsed="false">
      <c r="A45" s="150" t="n">
        <f aca="false">A44+1</f>
        <v>34</v>
      </c>
      <c r="B45" s="151" t="str">
        <f aca="false">IF('(入力①) 基本情報入力シート'!C66="","",'(入力①) 基本情報入力シート'!C66)</f>
        <v/>
      </c>
      <c r="C45" s="152" t="str">
        <f aca="false">IF('(入力①) 基本情報入力シート'!D66="","",'(入力①) 基本情報入力シート'!D66)</f>
        <v/>
      </c>
      <c r="D45" s="153" t="str">
        <f aca="false">IF('(入力①) 基本情報入力シート'!E66="","",'(入力①) 基本情報入力シート'!E66)</f>
        <v/>
      </c>
      <c r="E45" s="153" t="str">
        <f aca="false">IF('(入力①) 基本情報入力シート'!F66="","",'(入力①) 基本情報入力シート'!F66)</f>
        <v/>
      </c>
      <c r="F45" s="153" t="str">
        <f aca="false">IF('(入力①) 基本情報入力シート'!G66="","",'(入力①) 基本情報入力シート'!G66)</f>
        <v/>
      </c>
      <c r="G45" s="153" t="str">
        <f aca="false">IF('(入力①) 基本情報入力シート'!H66="","",'(入力①) 基本情報入力シート'!H66)</f>
        <v/>
      </c>
      <c r="H45" s="153" t="str">
        <f aca="false">IF('(入力①) 基本情報入力シート'!I66="","",'(入力①) 基本情報入力シート'!I66)</f>
        <v/>
      </c>
      <c r="I45" s="153" t="str">
        <f aca="false">IF('(入力①) 基本情報入力シート'!J66="","",'(入力①) 基本情報入力シート'!J66)</f>
        <v/>
      </c>
      <c r="J45" s="153" t="str">
        <f aca="false">IF('(入力①) 基本情報入力シート'!K66="","",'(入力①) 基本情報入力シート'!K66)</f>
        <v/>
      </c>
      <c r="K45" s="154" t="str">
        <f aca="false">IF('(入力①) 基本情報入力シート'!L66="","",'(入力①) 基本情報入力シート'!L66)</f>
        <v/>
      </c>
      <c r="L45" s="155" t="str">
        <f aca="false">IF('(入力①) 基本情報入力シート'!M66="","",'(入力①) 基本情報入力シート'!M66)</f>
        <v/>
      </c>
      <c r="M45" s="156" t="str">
        <f aca="false">IF('(入力①) 基本情報入力シート'!R66="","",'(入力①) 基本情報入力シート'!R66)</f>
        <v/>
      </c>
      <c r="N45" s="156" t="str">
        <f aca="false">IF('(入力①) 基本情報入力シート'!W66="","",'(入力①) 基本情報入力シート'!W66)</f>
        <v/>
      </c>
      <c r="O45" s="156" t="str">
        <f aca="false">IF('(入力①) 基本情報入力シート'!X66="","",'(入力①) 基本情報入力シート'!X66)</f>
        <v/>
      </c>
      <c r="P45" s="157" t="str">
        <f aca="false">IF('(入力①) 基本情報入力シート'!Y66="","",'(入力①) 基本情報入力シート'!Y66)</f>
        <v/>
      </c>
      <c r="Q45" s="158" t="str">
        <f aca="false">IF('(入力①) 基本情報入力シート'!Z66="","",'(入力①) 基本情報入力シート'!Z66)</f>
        <v/>
      </c>
      <c r="R45" s="159" t="str">
        <f aca="false">IF('(入力①) 基本情報入力シート'!AA66="","",'(入力①) 基本情報入力シート'!AA66)</f>
        <v/>
      </c>
      <c r="S45" s="160"/>
      <c r="T45" s="161"/>
      <c r="U45" s="162" t="e">
        <f aca="false">IF(P45="","",VLOOKUP(P45,))</f>
        <v>#N/A</v>
      </c>
      <c r="V45" s="163" t="s">
        <v>92</v>
      </c>
      <c r="W45" s="164"/>
      <c r="X45" s="165" t="s">
        <v>93</v>
      </c>
      <c r="Y45" s="164"/>
      <c r="Z45" s="166" t="s">
        <v>94</v>
      </c>
      <c r="AA45" s="164"/>
      <c r="AB45" s="165" t="s">
        <v>93</v>
      </c>
      <c r="AC45" s="164"/>
      <c r="AD45" s="165" t="s">
        <v>95</v>
      </c>
      <c r="AE45" s="167" t="s">
        <v>96</v>
      </c>
      <c r="AF45" s="168" t="str">
        <f aca="false">IF(W45&gt;=1,(AA45*12+AC45)-(W45*12+Y45)+1,"")</f>
        <v/>
      </c>
      <c r="AG45" s="165" t="s">
        <v>97</v>
      </c>
      <c r="AH45" s="169" t="str">
        <f aca="false">IFERROR(ROUNDDOWN(ROUND(Q45*R45,0)*U45,0)*AF45,"")</f>
        <v/>
      </c>
    </row>
    <row r="46" customFormat="false" ht="36.75" hidden="false" customHeight="true" outlineLevel="0" collapsed="false">
      <c r="A46" s="150" t="n">
        <f aca="false">A45+1</f>
        <v>35</v>
      </c>
      <c r="B46" s="151" t="str">
        <f aca="false">IF('(入力①) 基本情報入力シート'!C67="","",'(入力①) 基本情報入力シート'!C67)</f>
        <v/>
      </c>
      <c r="C46" s="152" t="str">
        <f aca="false">IF('(入力①) 基本情報入力シート'!D67="","",'(入力①) 基本情報入力シート'!D67)</f>
        <v/>
      </c>
      <c r="D46" s="153" t="str">
        <f aca="false">IF('(入力①) 基本情報入力シート'!E67="","",'(入力①) 基本情報入力シート'!E67)</f>
        <v/>
      </c>
      <c r="E46" s="153" t="str">
        <f aca="false">IF('(入力①) 基本情報入力シート'!F67="","",'(入力①) 基本情報入力シート'!F67)</f>
        <v/>
      </c>
      <c r="F46" s="153" t="str">
        <f aca="false">IF('(入力①) 基本情報入力シート'!G67="","",'(入力①) 基本情報入力シート'!G67)</f>
        <v/>
      </c>
      <c r="G46" s="153" t="str">
        <f aca="false">IF('(入力①) 基本情報入力シート'!H67="","",'(入力①) 基本情報入力シート'!H67)</f>
        <v/>
      </c>
      <c r="H46" s="153" t="str">
        <f aca="false">IF('(入力①) 基本情報入力シート'!I67="","",'(入力①) 基本情報入力シート'!I67)</f>
        <v/>
      </c>
      <c r="I46" s="153" t="str">
        <f aca="false">IF('(入力①) 基本情報入力シート'!J67="","",'(入力①) 基本情報入力シート'!J67)</f>
        <v/>
      </c>
      <c r="J46" s="153" t="str">
        <f aca="false">IF('(入力①) 基本情報入力シート'!K67="","",'(入力①) 基本情報入力シート'!K67)</f>
        <v/>
      </c>
      <c r="K46" s="154" t="str">
        <f aca="false">IF('(入力①) 基本情報入力シート'!L67="","",'(入力①) 基本情報入力シート'!L67)</f>
        <v/>
      </c>
      <c r="L46" s="155" t="str">
        <f aca="false">IF('(入力①) 基本情報入力シート'!M67="","",'(入力①) 基本情報入力シート'!M67)</f>
        <v/>
      </c>
      <c r="M46" s="156" t="str">
        <f aca="false">IF('(入力①) 基本情報入力シート'!R67="","",'(入力①) 基本情報入力シート'!R67)</f>
        <v/>
      </c>
      <c r="N46" s="156" t="str">
        <f aca="false">IF('(入力①) 基本情報入力シート'!W67="","",'(入力①) 基本情報入力シート'!W67)</f>
        <v/>
      </c>
      <c r="O46" s="156" t="str">
        <f aca="false">IF('(入力①) 基本情報入力シート'!X67="","",'(入力①) 基本情報入力シート'!X67)</f>
        <v/>
      </c>
      <c r="P46" s="157" t="str">
        <f aca="false">IF('(入力①) 基本情報入力シート'!Y67="","",'(入力①) 基本情報入力シート'!Y67)</f>
        <v/>
      </c>
      <c r="Q46" s="158" t="str">
        <f aca="false">IF('(入力①) 基本情報入力シート'!Z67="","",'(入力①) 基本情報入力シート'!Z67)</f>
        <v/>
      </c>
      <c r="R46" s="159" t="str">
        <f aca="false">IF('(入力①) 基本情報入力シート'!AA67="","",'(入力①) 基本情報入力シート'!AA67)</f>
        <v/>
      </c>
      <c r="S46" s="160"/>
      <c r="T46" s="161"/>
      <c r="U46" s="162" t="e">
        <f aca="false">IF(P46="","",VLOOKUP(P46,))</f>
        <v>#N/A</v>
      </c>
      <c r="V46" s="163" t="s">
        <v>92</v>
      </c>
      <c r="W46" s="164"/>
      <c r="X46" s="165" t="s">
        <v>93</v>
      </c>
      <c r="Y46" s="164"/>
      <c r="Z46" s="166" t="s">
        <v>94</v>
      </c>
      <c r="AA46" s="164"/>
      <c r="AB46" s="165" t="s">
        <v>93</v>
      </c>
      <c r="AC46" s="164"/>
      <c r="AD46" s="165" t="s">
        <v>95</v>
      </c>
      <c r="AE46" s="167" t="s">
        <v>96</v>
      </c>
      <c r="AF46" s="168" t="str">
        <f aca="false">IF(W46&gt;=1,(AA46*12+AC46)-(W46*12+Y46)+1,"")</f>
        <v/>
      </c>
      <c r="AG46" s="165" t="s">
        <v>97</v>
      </c>
      <c r="AH46" s="169" t="str">
        <f aca="false">IFERROR(ROUNDDOWN(ROUND(Q46*R46,0)*U46,0)*AF46,"")</f>
        <v/>
      </c>
    </row>
    <row r="47" customFormat="false" ht="36.75" hidden="false" customHeight="true" outlineLevel="0" collapsed="false">
      <c r="A47" s="150" t="n">
        <f aca="false">A46+1</f>
        <v>36</v>
      </c>
      <c r="B47" s="151" t="str">
        <f aca="false">IF('(入力①) 基本情報入力シート'!C68="","",'(入力①) 基本情報入力シート'!C68)</f>
        <v/>
      </c>
      <c r="C47" s="152" t="str">
        <f aca="false">IF('(入力①) 基本情報入力シート'!D68="","",'(入力①) 基本情報入力シート'!D68)</f>
        <v/>
      </c>
      <c r="D47" s="153" t="str">
        <f aca="false">IF('(入力①) 基本情報入力シート'!E68="","",'(入力①) 基本情報入力シート'!E68)</f>
        <v/>
      </c>
      <c r="E47" s="153" t="str">
        <f aca="false">IF('(入力①) 基本情報入力シート'!F68="","",'(入力①) 基本情報入力シート'!F68)</f>
        <v/>
      </c>
      <c r="F47" s="153" t="str">
        <f aca="false">IF('(入力①) 基本情報入力シート'!G68="","",'(入力①) 基本情報入力シート'!G68)</f>
        <v/>
      </c>
      <c r="G47" s="153" t="str">
        <f aca="false">IF('(入力①) 基本情報入力シート'!H68="","",'(入力①) 基本情報入力シート'!H68)</f>
        <v/>
      </c>
      <c r="H47" s="153" t="str">
        <f aca="false">IF('(入力①) 基本情報入力シート'!I68="","",'(入力①) 基本情報入力シート'!I68)</f>
        <v/>
      </c>
      <c r="I47" s="153" t="str">
        <f aca="false">IF('(入力①) 基本情報入力シート'!J68="","",'(入力①) 基本情報入力シート'!J68)</f>
        <v/>
      </c>
      <c r="J47" s="153" t="str">
        <f aca="false">IF('(入力①) 基本情報入力シート'!K68="","",'(入力①) 基本情報入力シート'!K68)</f>
        <v/>
      </c>
      <c r="K47" s="154" t="str">
        <f aca="false">IF('(入力①) 基本情報入力シート'!L68="","",'(入力①) 基本情報入力シート'!L68)</f>
        <v/>
      </c>
      <c r="L47" s="155" t="str">
        <f aca="false">IF('(入力①) 基本情報入力シート'!M68="","",'(入力①) 基本情報入力シート'!M68)</f>
        <v/>
      </c>
      <c r="M47" s="156" t="str">
        <f aca="false">IF('(入力①) 基本情報入力シート'!R68="","",'(入力①) 基本情報入力シート'!R68)</f>
        <v/>
      </c>
      <c r="N47" s="156" t="str">
        <f aca="false">IF('(入力①) 基本情報入力シート'!W68="","",'(入力①) 基本情報入力シート'!W68)</f>
        <v/>
      </c>
      <c r="O47" s="156" t="str">
        <f aca="false">IF('(入力①) 基本情報入力シート'!X68="","",'(入力①) 基本情報入力シート'!X68)</f>
        <v/>
      </c>
      <c r="P47" s="157" t="str">
        <f aca="false">IF('(入力①) 基本情報入力シート'!Y68="","",'(入力①) 基本情報入力シート'!Y68)</f>
        <v/>
      </c>
      <c r="Q47" s="158" t="str">
        <f aca="false">IF('(入力①) 基本情報入力シート'!Z68="","",'(入力①) 基本情報入力シート'!Z68)</f>
        <v/>
      </c>
      <c r="R47" s="159" t="str">
        <f aca="false">IF('(入力①) 基本情報入力シート'!AA68="","",'(入力①) 基本情報入力シート'!AA68)</f>
        <v/>
      </c>
      <c r="S47" s="160"/>
      <c r="T47" s="161"/>
      <c r="U47" s="162" t="e">
        <f aca="false">IF(P47="","",VLOOKUP(P47,))</f>
        <v>#N/A</v>
      </c>
      <c r="V47" s="163" t="s">
        <v>92</v>
      </c>
      <c r="W47" s="164"/>
      <c r="X47" s="165" t="s">
        <v>93</v>
      </c>
      <c r="Y47" s="164"/>
      <c r="Z47" s="166" t="s">
        <v>94</v>
      </c>
      <c r="AA47" s="164"/>
      <c r="AB47" s="165" t="s">
        <v>93</v>
      </c>
      <c r="AC47" s="164"/>
      <c r="AD47" s="165" t="s">
        <v>95</v>
      </c>
      <c r="AE47" s="167" t="s">
        <v>96</v>
      </c>
      <c r="AF47" s="168" t="str">
        <f aca="false">IF(W47&gt;=1,(AA47*12+AC47)-(W47*12+Y47)+1,"")</f>
        <v/>
      </c>
      <c r="AG47" s="165" t="s">
        <v>97</v>
      </c>
      <c r="AH47" s="169" t="str">
        <f aca="false">IFERROR(ROUNDDOWN(ROUND(Q47*R47,0)*U47,0)*AF47,"")</f>
        <v/>
      </c>
    </row>
    <row r="48" customFormat="false" ht="36.75" hidden="false" customHeight="true" outlineLevel="0" collapsed="false">
      <c r="A48" s="150" t="n">
        <f aca="false">A47+1</f>
        <v>37</v>
      </c>
      <c r="B48" s="151" t="str">
        <f aca="false">IF('(入力①) 基本情報入力シート'!C69="","",'(入力①) 基本情報入力シート'!C69)</f>
        <v/>
      </c>
      <c r="C48" s="152" t="str">
        <f aca="false">IF('(入力①) 基本情報入力シート'!D69="","",'(入力①) 基本情報入力シート'!D69)</f>
        <v/>
      </c>
      <c r="D48" s="153" t="str">
        <f aca="false">IF('(入力①) 基本情報入力シート'!E69="","",'(入力①) 基本情報入力シート'!E69)</f>
        <v/>
      </c>
      <c r="E48" s="153" t="str">
        <f aca="false">IF('(入力①) 基本情報入力シート'!F69="","",'(入力①) 基本情報入力シート'!F69)</f>
        <v/>
      </c>
      <c r="F48" s="153" t="str">
        <f aca="false">IF('(入力①) 基本情報入力シート'!G69="","",'(入力①) 基本情報入力シート'!G69)</f>
        <v/>
      </c>
      <c r="G48" s="153" t="str">
        <f aca="false">IF('(入力①) 基本情報入力シート'!H69="","",'(入力①) 基本情報入力シート'!H69)</f>
        <v/>
      </c>
      <c r="H48" s="153" t="str">
        <f aca="false">IF('(入力①) 基本情報入力シート'!I69="","",'(入力①) 基本情報入力シート'!I69)</f>
        <v/>
      </c>
      <c r="I48" s="153" t="str">
        <f aca="false">IF('(入力①) 基本情報入力シート'!J69="","",'(入力①) 基本情報入力シート'!J69)</f>
        <v/>
      </c>
      <c r="J48" s="153" t="str">
        <f aca="false">IF('(入力①) 基本情報入力シート'!K69="","",'(入力①) 基本情報入力シート'!K69)</f>
        <v/>
      </c>
      <c r="K48" s="154" t="str">
        <f aca="false">IF('(入力①) 基本情報入力シート'!L69="","",'(入力①) 基本情報入力シート'!L69)</f>
        <v/>
      </c>
      <c r="L48" s="155" t="str">
        <f aca="false">IF('(入力①) 基本情報入力シート'!M69="","",'(入力①) 基本情報入力シート'!M69)</f>
        <v/>
      </c>
      <c r="M48" s="156" t="str">
        <f aca="false">IF('(入力①) 基本情報入力シート'!R69="","",'(入力①) 基本情報入力シート'!R69)</f>
        <v/>
      </c>
      <c r="N48" s="156" t="str">
        <f aca="false">IF('(入力①) 基本情報入力シート'!W69="","",'(入力①) 基本情報入力シート'!W69)</f>
        <v/>
      </c>
      <c r="O48" s="156" t="str">
        <f aca="false">IF('(入力①) 基本情報入力シート'!X69="","",'(入力①) 基本情報入力シート'!X69)</f>
        <v/>
      </c>
      <c r="P48" s="157" t="str">
        <f aca="false">IF('(入力①) 基本情報入力シート'!Y69="","",'(入力①) 基本情報入力シート'!Y69)</f>
        <v/>
      </c>
      <c r="Q48" s="158" t="str">
        <f aca="false">IF('(入力①) 基本情報入力シート'!Z69="","",'(入力①) 基本情報入力シート'!Z69)</f>
        <v/>
      </c>
      <c r="R48" s="159" t="str">
        <f aca="false">IF('(入力①) 基本情報入力シート'!AA69="","",'(入力①) 基本情報入力シート'!AA69)</f>
        <v/>
      </c>
      <c r="S48" s="160"/>
      <c r="T48" s="161"/>
      <c r="U48" s="162" t="e">
        <f aca="false">IF(P48="","",VLOOKUP(P48,))</f>
        <v>#N/A</v>
      </c>
      <c r="V48" s="163" t="s">
        <v>92</v>
      </c>
      <c r="W48" s="164"/>
      <c r="X48" s="165" t="s">
        <v>93</v>
      </c>
      <c r="Y48" s="164"/>
      <c r="Z48" s="166" t="s">
        <v>94</v>
      </c>
      <c r="AA48" s="164"/>
      <c r="AB48" s="165" t="s">
        <v>93</v>
      </c>
      <c r="AC48" s="164"/>
      <c r="AD48" s="165" t="s">
        <v>95</v>
      </c>
      <c r="AE48" s="167" t="s">
        <v>96</v>
      </c>
      <c r="AF48" s="168" t="str">
        <f aca="false">IF(W48&gt;=1,(AA48*12+AC48)-(W48*12+Y48)+1,"")</f>
        <v/>
      </c>
      <c r="AG48" s="165" t="s">
        <v>97</v>
      </c>
      <c r="AH48" s="169" t="str">
        <f aca="false">IFERROR(ROUNDDOWN(ROUND(Q48*R48,0)*U48,0)*AF48,"")</f>
        <v/>
      </c>
    </row>
    <row r="49" customFormat="false" ht="36.75" hidden="false" customHeight="true" outlineLevel="0" collapsed="false">
      <c r="A49" s="150" t="n">
        <f aca="false">A48+1</f>
        <v>38</v>
      </c>
      <c r="B49" s="151" t="str">
        <f aca="false">IF('(入力①) 基本情報入力シート'!C70="","",'(入力①) 基本情報入力シート'!C70)</f>
        <v/>
      </c>
      <c r="C49" s="152" t="str">
        <f aca="false">IF('(入力①) 基本情報入力シート'!D70="","",'(入力①) 基本情報入力シート'!D70)</f>
        <v/>
      </c>
      <c r="D49" s="153" t="str">
        <f aca="false">IF('(入力①) 基本情報入力シート'!E70="","",'(入力①) 基本情報入力シート'!E70)</f>
        <v/>
      </c>
      <c r="E49" s="153" t="str">
        <f aca="false">IF('(入力①) 基本情報入力シート'!F70="","",'(入力①) 基本情報入力シート'!F70)</f>
        <v/>
      </c>
      <c r="F49" s="153" t="str">
        <f aca="false">IF('(入力①) 基本情報入力シート'!G70="","",'(入力①) 基本情報入力シート'!G70)</f>
        <v/>
      </c>
      <c r="G49" s="153" t="str">
        <f aca="false">IF('(入力①) 基本情報入力シート'!H70="","",'(入力①) 基本情報入力シート'!H70)</f>
        <v/>
      </c>
      <c r="H49" s="153" t="str">
        <f aca="false">IF('(入力①) 基本情報入力シート'!I70="","",'(入力①) 基本情報入力シート'!I70)</f>
        <v/>
      </c>
      <c r="I49" s="153" t="str">
        <f aca="false">IF('(入力①) 基本情報入力シート'!J70="","",'(入力①) 基本情報入力シート'!J70)</f>
        <v/>
      </c>
      <c r="J49" s="153" t="str">
        <f aca="false">IF('(入力①) 基本情報入力シート'!K70="","",'(入力①) 基本情報入力シート'!K70)</f>
        <v/>
      </c>
      <c r="K49" s="154" t="str">
        <f aca="false">IF('(入力①) 基本情報入力シート'!L70="","",'(入力①) 基本情報入力シート'!L70)</f>
        <v/>
      </c>
      <c r="L49" s="155" t="str">
        <f aca="false">IF('(入力①) 基本情報入力シート'!M70="","",'(入力①) 基本情報入力シート'!M70)</f>
        <v/>
      </c>
      <c r="M49" s="156" t="str">
        <f aca="false">IF('(入力①) 基本情報入力シート'!R70="","",'(入力①) 基本情報入力シート'!R70)</f>
        <v/>
      </c>
      <c r="N49" s="156" t="str">
        <f aca="false">IF('(入力①) 基本情報入力シート'!W70="","",'(入力①) 基本情報入力シート'!W70)</f>
        <v/>
      </c>
      <c r="O49" s="156" t="str">
        <f aca="false">IF('(入力①) 基本情報入力シート'!X70="","",'(入力①) 基本情報入力シート'!X70)</f>
        <v/>
      </c>
      <c r="P49" s="157" t="str">
        <f aca="false">IF('(入力①) 基本情報入力シート'!Y70="","",'(入力①) 基本情報入力シート'!Y70)</f>
        <v/>
      </c>
      <c r="Q49" s="158" t="str">
        <f aca="false">IF('(入力①) 基本情報入力シート'!Z70="","",'(入力①) 基本情報入力シート'!Z70)</f>
        <v/>
      </c>
      <c r="R49" s="159" t="str">
        <f aca="false">IF('(入力①) 基本情報入力シート'!AA70="","",'(入力①) 基本情報入力シート'!AA70)</f>
        <v/>
      </c>
      <c r="S49" s="160"/>
      <c r="T49" s="161"/>
      <c r="U49" s="162" t="e">
        <f aca="false">IF(P49="","",VLOOKUP(P49,))</f>
        <v>#N/A</v>
      </c>
      <c r="V49" s="163" t="s">
        <v>92</v>
      </c>
      <c r="W49" s="164"/>
      <c r="X49" s="165" t="s">
        <v>93</v>
      </c>
      <c r="Y49" s="164"/>
      <c r="Z49" s="166" t="s">
        <v>94</v>
      </c>
      <c r="AA49" s="164"/>
      <c r="AB49" s="165" t="s">
        <v>93</v>
      </c>
      <c r="AC49" s="164"/>
      <c r="AD49" s="165" t="s">
        <v>95</v>
      </c>
      <c r="AE49" s="167" t="s">
        <v>96</v>
      </c>
      <c r="AF49" s="168" t="str">
        <f aca="false">IF(W49&gt;=1,(AA49*12+AC49)-(W49*12+Y49)+1,"")</f>
        <v/>
      </c>
      <c r="AG49" s="165" t="s">
        <v>97</v>
      </c>
      <c r="AH49" s="169" t="str">
        <f aca="false">IFERROR(ROUNDDOWN(ROUND(Q49*R49,0)*U49,0)*AF49,"")</f>
        <v/>
      </c>
    </row>
    <row r="50" customFormat="false" ht="36.75" hidden="false" customHeight="true" outlineLevel="0" collapsed="false">
      <c r="A50" s="150" t="n">
        <f aca="false">A49+1</f>
        <v>39</v>
      </c>
      <c r="B50" s="151" t="str">
        <f aca="false">IF('(入力①) 基本情報入力シート'!C71="","",'(入力①) 基本情報入力シート'!C71)</f>
        <v/>
      </c>
      <c r="C50" s="152" t="str">
        <f aca="false">IF('(入力①) 基本情報入力シート'!D71="","",'(入力①) 基本情報入力シート'!D71)</f>
        <v/>
      </c>
      <c r="D50" s="153" t="str">
        <f aca="false">IF('(入力①) 基本情報入力シート'!E71="","",'(入力①) 基本情報入力シート'!E71)</f>
        <v/>
      </c>
      <c r="E50" s="153" t="str">
        <f aca="false">IF('(入力①) 基本情報入力シート'!F71="","",'(入力①) 基本情報入力シート'!F71)</f>
        <v/>
      </c>
      <c r="F50" s="153" t="str">
        <f aca="false">IF('(入力①) 基本情報入力シート'!G71="","",'(入力①) 基本情報入力シート'!G71)</f>
        <v/>
      </c>
      <c r="G50" s="153" t="str">
        <f aca="false">IF('(入力①) 基本情報入力シート'!H71="","",'(入力①) 基本情報入力シート'!H71)</f>
        <v/>
      </c>
      <c r="H50" s="153" t="str">
        <f aca="false">IF('(入力①) 基本情報入力シート'!I71="","",'(入力①) 基本情報入力シート'!I71)</f>
        <v/>
      </c>
      <c r="I50" s="153" t="str">
        <f aca="false">IF('(入力①) 基本情報入力シート'!J71="","",'(入力①) 基本情報入力シート'!J71)</f>
        <v/>
      </c>
      <c r="J50" s="153" t="str">
        <f aca="false">IF('(入力①) 基本情報入力シート'!K71="","",'(入力①) 基本情報入力シート'!K71)</f>
        <v/>
      </c>
      <c r="K50" s="154" t="str">
        <f aca="false">IF('(入力①) 基本情報入力シート'!L71="","",'(入力①) 基本情報入力シート'!L71)</f>
        <v/>
      </c>
      <c r="L50" s="155" t="str">
        <f aca="false">IF('(入力①) 基本情報入力シート'!M71="","",'(入力①) 基本情報入力シート'!M71)</f>
        <v/>
      </c>
      <c r="M50" s="156" t="str">
        <f aca="false">IF('(入力①) 基本情報入力シート'!R71="","",'(入力①) 基本情報入力シート'!R71)</f>
        <v/>
      </c>
      <c r="N50" s="156" t="str">
        <f aca="false">IF('(入力①) 基本情報入力シート'!W71="","",'(入力①) 基本情報入力シート'!W71)</f>
        <v/>
      </c>
      <c r="O50" s="156" t="str">
        <f aca="false">IF('(入力①) 基本情報入力シート'!X71="","",'(入力①) 基本情報入力シート'!X71)</f>
        <v/>
      </c>
      <c r="P50" s="157" t="str">
        <f aca="false">IF('(入力①) 基本情報入力シート'!Y71="","",'(入力①) 基本情報入力シート'!Y71)</f>
        <v/>
      </c>
      <c r="Q50" s="158" t="str">
        <f aca="false">IF('(入力①) 基本情報入力シート'!Z71="","",'(入力①) 基本情報入力シート'!Z71)</f>
        <v/>
      </c>
      <c r="R50" s="159" t="str">
        <f aca="false">IF('(入力①) 基本情報入力シート'!AA71="","",'(入力①) 基本情報入力シート'!AA71)</f>
        <v/>
      </c>
      <c r="S50" s="160"/>
      <c r="T50" s="161"/>
      <c r="U50" s="162" t="e">
        <f aca="false">IF(P50="","",VLOOKUP(P50,))</f>
        <v>#N/A</v>
      </c>
      <c r="V50" s="163" t="s">
        <v>92</v>
      </c>
      <c r="W50" s="164"/>
      <c r="X50" s="165" t="s">
        <v>93</v>
      </c>
      <c r="Y50" s="164"/>
      <c r="Z50" s="166" t="s">
        <v>94</v>
      </c>
      <c r="AA50" s="164"/>
      <c r="AB50" s="165" t="s">
        <v>93</v>
      </c>
      <c r="AC50" s="164"/>
      <c r="AD50" s="165" t="s">
        <v>95</v>
      </c>
      <c r="AE50" s="167" t="s">
        <v>96</v>
      </c>
      <c r="AF50" s="168" t="str">
        <f aca="false">IF(W50&gt;=1,(AA50*12+AC50)-(W50*12+Y50)+1,"")</f>
        <v/>
      </c>
      <c r="AG50" s="165" t="s">
        <v>97</v>
      </c>
      <c r="AH50" s="169" t="str">
        <f aca="false">IFERROR(ROUNDDOWN(ROUND(Q50*R50,0)*U50,0)*AF50,"")</f>
        <v/>
      </c>
    </row>
    <row r="51" customFormat="false" ht="36.75" hidden="false" customHeight="true" outlineLevel="0" collapsed="false">
      <c r="A51" s="150" t="n">
        <f aca="false">A50+1</f>
        <v>40</v>
      </c>
      <c r="B51" s="151" t="str">
        <f aca="false">IF('(入力①) 基本情報入力シート'!C72="","",'(入力①) 基本情報入力シート'!C72)</f>
        <v/>
      </c>
      <c r="C51" s="152" t="str">
        <f aca="false">IF('(入力①) 基本情報入力シート'!D72="","",'(入力①) 基本情報入力シート'!D72)</f>
        <v/>
      </c>
      <c r="D51" s="153" t="str">
        <f aca="false">IF('(入力①) 基本情報入力シート'!E72="","",'(入力①) 基本情報入力シート'!E72)</f>
        <v/>
      </c>
      <c r="E51" s="153" t="str">
        <f aca="false">IF('(入力①) 基本情報入力シート'!F72="","",'(入力①) 基本情報入力シート'!F72)</f>
        <v/>
      </c>
      <c r="F51" s="153" t="str">
        <f aca="false">IF('(入力①) 基本情報入力シート'!G72="","",'(入力①) 基本情報入力シート'!G72)</f>
        <v/>
      </c>
      <c r="G51" s="153" t="str">
        <f aca="false">IF('(入力①) 基本情報入力シート'!H72="","",'(入力①) 基本情報入力シート'!H72)</f>
        <v/>
      </c>
      <c r="H51" s="153" t="str">
        <f aca="false">IF('(入力①) 基本情報入力シート'!I72="","",'(入力①) 基本情報入力シート'!I72)</f>
        <v/>
      </c>
      <c r="I51" s="153" t="str">
        <f aca="false">IF('(入力①) 基本情報入力シート'!J72="","",'(入力①) 基本情報入力シート'!J72)</f>
        <v/>
      </c>
      <c r="J51" s="153" t="str">
        <f aca="false">IF('(入力①) 基本情報入力シート'!K72="","",'(入力①) 基本情報入力シート'!K72)</f>
        <v/>
      </c>
      <c r="K51" s="154" t="str">
        <f aca="false">IF('(入力①) 基本情報入力シート'!L72="","",'(入力①) 基本情報入力シート'!L72)</f>
        <v/>
      </c>
      <c r="L51" s="155" t="str">
        <f aca="false">IF('(入力①) 基本情報入力シート'!M72="","",'(入力①) 基本情報入力シート'!M72)</f>
        <v/>
      </c>
      <c r="M51" s="156" t="str">
        <f aca="false">IF('(入力①) 基本情報入力シート'!R72="","",'(入力①) 基本情報入力シート'!R72)</f>
        <v/>
      </c>
      <c r="N51" s="156" t="str">
        <f aca="false">IF('(入力①) 基本情報入力シート'!W72="","",'(入力①) 基本情報入力シート'!W72)</f>
        <v/>
      </c>
      <c r="O51" s="156" t="str">
        <f aca="false">IF('(入力①) 基本情報入力シート'!X72="","",'(入力①) 基本情報入力シート'!X72)</f>
        <v/>
      </c>
      <c r="P51" s="157" t="str">
        <f aca="false">IF('(入力①) 基本情報入力シート'!Y72="","",'(入力①) 基本情報入力シート'!Y72)</f>
        <v/>
      </c>
      <c r="Q51" s="158" t="str">
        <f aca="false">IF('(入力①) 基本情報入力シート'!Z72="","",'(入力①) 基本情報入力シート'!Z72)</f>
        <v/>
      </c>
      <c r="R51" s="159" t="str">
        <f aca="false">IF('(入力①) 基本情報入力シート'!AA72="","",'(入力①) 基本情報入力シート'!AA72)</f>
        <v/>
      </c>
      <c r="S51" s="160"/>
      <c r="T51" s="161"/>
      <c r="U51" s="162" t="e">
        <f aca="false">IF(P51="","",VLOOKUP(P51,))</f>
        <v>#N/A</v>
      </c>
      <c r="V51" s="163" t="s">
        <v>92</v>
      </c>
      <c r="W51" s="164"/>
      <c r="X51" s="165" t="s">
        <v>93</v>
      </c>
      <c r="Y51" s="164"/>
      <c r="Z51" s="166" t="s">
        <v>94</v>
      </c>
      <c r="AA51" s="164"/>
      <c r="AB51" s="165" t="s">
        <v>93</v>
      </c>
      <c r="AC51" s="164"/>
      <c r="AD51" s="165" t="s">
        <v>95</v>
      </c>
      <c r="AE51" s="167" t="s">
        <v>96</v>
      </c>
      <c r="AF51" s="168" t="str">
        <f aca="false">IF(W51&gt;=1,(AA51*12+AC51)-(W51*12+Y51)+1,"")</f>
        <v/>
      </c>
      <c r="AG51" s="170" t="s">
        <v>97</v>
      </c>
      <c r="AH51" s="169" t="str">
        <f aca="false">IFERROR(ROUNDDOWN(ROUND(Q51*R51,0)*U51,0)*AF51,"")</f>
        <v/>
      </c>
    </row>
    <row r="52" customFormat="false" ht="36.75" hidden="false" customHeight="true" outlineLevel="0" collapsed="false">
      <c r="A52" s="150" t="n">
        <f aca="false">A51+1</f>
        <v>41</v>
      </c>
      <c r="B52" s="151" t="str">
        <f aca="false">IF('(入力①) 基本情報入力シート'!C73="","",'(入力①) 基本情報入力シート'!C73)</f>
        <v/>
      </c>
      <c r="C52" s="152" t="str">
        <f aca="false">IF('(入力①) 基本情報入力シート'!D73="","",'(入力①) 基本情報入力シート'!D73)</f>
        <v/>
      </c>
      <c r="D52" s="153" t="str">
        <f aca="false">IF('(入力①) 基本情報入力シート'!E73="","",'(入力①) 基本情報入力シート'!E73)</f>
        <v/>
      </c>
      <c r="E52" s="153" t="str">
        <f aca="false">IF('(入力①) 基本情報入力シート'!F73="","",'(入力①) 基本情報入力シート'!F73)</f>
        <v/>
      </c>
      <c r="F52" s="153" t="str">
        <f aca="false">IF('(入力①) 基本情報入力シート'!G73="","",'(入力①) 基本情報入力シート'!G73)</f>
        <v/>
      </c>
      <c r="G52" s="153" t="str">
        <f aca="false">IF('(入力①) 基本情報入力シート'!H73="","",'(入力①) 基本情報入力シート'!H73)</f>
        <v/>
      </c>
      <c r="H52" s="153" t="str">
        <f aca="false">IF('(入力①) 基本情報入力シート'!I73="","",'(入力①) 基本情報入力シート'!I73)</f>
        <v/>
      </c>
      <c r="I52" s="153" t="str">
        <f aca="false">IF('(入力①) 基本情報入力シート'!J73="","",'(入力①) 基本情報入力シート'!J73)</f>
        <v/>
      </c>
      <c r="J52" s="153" t="str">
        <f aca="false">IF('(入力①) 基本情報入力シート'!K73="","",'(入力①) 基本情報入力シート'!K73)</f>
        <v/>
      </c>
      <c r="K52" s="154" t="str">
        <f aca="false">IF('(入力①) 基本情報入力シート'!L73="","",'(入力①) 基本情報入力シート'!L73)</f>
        <v/>
      </c>
      <c r="L52" s="155" t="str">
        <f aca="false">IF('(入力①) 基本情報入力シート'!M73="","",'(入力①) 基本情報入力シート'!M73)</f>
        <v/>
      </c>
      <c r="M52" s="156" t="str">
        <f aca="false">IF('(入力①) 基本情報入力シート'!R73="","",'(入力①) 基本情報入力シート'!R73)</f>
        <v/>
      </c>
      <c r="N52" s="156" t="str">
        <f aca="false">IF('(入力①) 基本情報入力シート'!W73="","",'(入力①) 基本情報入力シート'!W73)</f>
        <v/>
      </c>
      <c r="O52" s="156" t="str">
        <f aca="false">IF('(入力①) 基本情報入力シート'!X73="","",'(入力①) 基本情報入力シート'!X73)</f>
        <v/>
      </c>
      <c r="P52" s="157" t="str">
        <f aca="false">IF('(入力①) 基本情報入力シート'!Y73="","",'(入力①) 基本情報入力シート'!Y73)</f>
        <v/>
      </c>
      <c r="Q52" s="158" t="str">
        <f aca="false">IF('(入力①) 基本情報入力シート'!Z73="","",'(入力①) 基本情報入力シート'!Z73)</f>
        <v/>
      </c>
      <c r="R52" s="159" t="str">
        <f aca="false">IF('(入力①) 基本情報入力シート'!AA73="","",'(入力①) 基本情報入力シート'!AA73)</f>
        <v/>
      </c>
      <c r="S52" s="160"/>
      <c r="T52" s="161"/>
      <c r="U52" s="162" t="e">
        <f aca="false">IF(P52="","",VLOOKUP(P52,))</f>
        <v>#N/A</v>
      </c>
      <c r="V52" s="163" t="s">
        <v>92</v>
      </c>
      <c r="W52" s="164"/>
      <c r="X52" s="165" t="s">
        <v>93</v>
      </c>
      <c r="Y52" s="164"/>
      <c r="Z52" s="166" t="s">
        <v>94</v>
      </c>
      <c r="AA52" s="164"/>
      <c r="AB52" s="165" t="s">
        <v>93</v>
      </c>
      <c r="AC52" s="164"/>
      <c r="AD52" s="165" t="s">
        <v>95</v>
      </c>
      <c r="AE52" s="167" t="s">
        <v>96</v>
      </c>
      <c r="AF52" s="168" t="str">
        <f aca="false">IF(W52&gt;=1,(AA52*12+AC52)-(W52*12+Y52)+1,"")</f>
        <v/>
      </c>
      <c r="AG52" s="170" t="s">
        <v>97</v>
      </c>
      <c r="AH52" s="169" t="str">
        <f aca="false">IFERROR(ROUNDDOWN(ROUND(Q52*R52,0)*U52,0)*AF52,"")</f>
        <v/>
      </c>
    </row>
    <row r="53" customFormat="false" ht="36.75" hidden="false" customHeight="true" outlineLevel="0" collapsed="false">
      <c r="A53" s="150" t="n">
        <f aca="false">A52+1</f>
        <v>42</v>
      </c>
      <c r="B53" s="151" t="str">
        <f aca="false">IF('(入力①) 基本情報入力シート'!C74="","",'(入力①) 基本情報入力シート'!C74)</f>
        <v/>
      </c>
      <c r="C53" s="152" t="str">
        <f aca="false">IF('(入力①) 基本情報入力シート'!D74="","",'(入力①) 基本情報入力シート'!D74)</f>
        <v/>
      </c>
      <c r="D53" s="153" t="str">
        <f aca="false">IF('(入力①) 基本情報入力シート'!E74="","",'(入力①) 基本情報入力シート'!E74)</f>
        <v/>
      </c>
      <c r="E53" s="153" t="str">
        <f aca="false">IF('(入力①) 基本情報入力シート'!F74="","",'(入力①) 基本情報入力シート'!F74)</f>
        <v/>
      </c>
      <c r="F53" s="153" t="str">
        <f aca="false">IF('(入力①) 基本情報入力シート'!G74="","",'(入力①) 基本情報入力シート'!G74)</f>
        <v/>
      </c>
      <c r="G53" s="153" t="str">
        <f aca="false">IF('(入力①) 基本情報入力シート'!H74="","",'(入力①) 基本情報入力シート'!H74)</f>
        <v/>
      </c>
      <c r="H53" s="153" t="str">
        <f aca="false">IF('(入力①) 基本情報入力シート'!I74="","",'(入力①) 基本情報入力シート'!I74)</f>
        <v/>
      </c>
      <c r="I53" s="153" t="str">
        <f aca="false">IF('(入力①) 基本情報入力シート'!J74="","",'(入力①) 基本情報入力シート'!J74)</f>
        <v/>
      </c>
      <c r="J53" s="153" t="str">
        <f aca="false">IF('(入力①) 基本情報入力シート'!K74="","",'(入力①) 基本情報入力シート'!K74)</f>
        <v/>
      </c>
      <c r="K53" s="154" t="str">
        <f aca="false">IF('(入力①) 基本情報入力シート'!L74="","",'(入力①) 基本情報入力シート'!L74)</f>
        <v/>
      </c>
      <c r="L53" s="155" t="str">
        <f aca="false">IF('(入力①) 基本情報入力シート'!M74="","",'(入力①) 基本情報入力シート'!M74)</f>
        <v/>
      </c>
      <c r="M53" s="156" t="str">
        <f aca="false">IF('(入力①) 基本情報入力シート'!R74="","",'(入力①) 基本情報入力シート'!R74)</f>
        <v/>
      </c>
      <c r="N53" s="156" t="str">
        <f aca="false">IF('(入力①) 基本情報入力シート'!W74="","",'(入力①) 基本情報入力シート'!W74)</f>
        <v/>
      </c>
      <c r="O53" s="156" t="str">
        <f aca="false">IF('(入力①) 基本情報入力シート'!X74="","",'(入力①) 基本情報入力シート'!X74)</f>
        <v/>
      </c>
      <c r="P53" s="157" t="str">
        <f aca="false">IF('(入力①) 基本情報入力シート'!Y74="","",'(入力①) 基本情報入力シート'!Y74)</f>
        <v/>
      </c>
      <c r="Q53" s="158" t="str">
        <f aca="false">IF('(入力①) 基本情報入力シート'!Z74="","",'(入力①) 基本情報入力シート'!Z74)</f>
        <v/>
      </c>
      <c r="R53" s="159" t="str">
        <f aca="false">IF('(入力①) 基本情報入力シート'!AA74="","",'(入力①) 基本情報入力シート'!AA74)</f>
        <v/>
      </c>
      <c r="S53" s="160"/>
      <c r="T53" s="161"/>
      <c r="U53" s="162" t="e">
        <f aca="false">IF(P53="","",VLOOKUP(P53,))</f>
        <v>#N/A</v>
      </c>
      <c r="V53" s="163" t="s">
        <v>92</v>
      </c>
      <c r="W53" s="164"/>
      <c r="X53" s="165" t="s">
        <v>93</v>
      </c>
      <c r="Y53" s="164"/>
      <c r="Z53" s="166" t="s">
        <v>94</v>
      </c>
      <c r="AA53" s="164"/>
      <c r="AB53" s="165" t="s">
        <v>93</v>
      </c>
      <c r="AC53" s="164"/>
      <c r="AD53" s="165" t="s">
        <v>95</v>
      </c>
      <c r="AE53" s="167" t="s">
        <v>96</v>
      </c>
      <c r="AF53" s="168" t="str">
        <f aca="false">IF(W53&gt;=1,(AA53*12+AC53)-(W53*12+Y53)+1,"")</f>
        <v/>
      </c>
      <c r="AG53" s="170" t="s">
        <v>97</v>
      </c>
      <c r="AH53" s="169" t="str">
        <f aca="false">IFERROR(ROUNDDOWN(ROUND(Q53*R53,0)*U53,0)*AF53,"")</f>
        <v/>
      </c>
    </row>
    <row r="54" customFormat="false" ht="36.75" hidden="false" customHeight="true" outlineLevel="0" collapsed="false">
      <c r="A54" s="150" t="n">
        <f aca="false">A53+1</f>
        <v>43</v>
      </c>
      <c r="B54" s="151" t="str">
        <f aca="false">IF('(入力①) 基本情報入力シート'!C75="","",'(入力①) 基本情報入力シート'!C75)</f>
        <v/>
      </c>
      <c r="C54" s="152" t="str">
        <f aca="false">IF('(入力①) 基本情報入力シート'!D75="","",'(入力①) 基本情報入力シート'!D75)</f>
        <v/>
      </c>
      <c r="D54" s="153" t="str">
        <f aca="false">IF('(入力①) 基本情報入力シート'!E75="","",'(入力①) 基本情報入力シート'!E75)</f>
        <v/>
      </c>
      <c r="E54" s="153" t="str">
        <f aca="false">IF('(入力①) 基本情報入力シート'!F75="","",'(入力①) 基本情報入力シート'!F75)</f>
        <v/>
      </c>
      <c r="F54" s="153" t="str">
        <f aca="false">IF('(入力①) 基本情報入力シート'!G75="","",'(入力①) 基本情報入力シート'!G75)</f>
        <v/>
      </c>
      <c r="G54" s="153" t="str">
        <f aca="false">IF('(入力①) 基本情報入力シート'!H75="","",'(入力①) 基本情報入力シート'!H75)</f>
        <v/>
      </c>
      <c r="H54" s="153" t="str">
        <f aca="false">IF('(入力①) 基本情報入力シート'!I75="","",'(入力①) 基本情報入力シート'!I75)</f>
        <v/>
      </c>
      <c r="I54" s="153" t="str">
        <f aca="false">IF('(入力①) 基本情報入力シート'!J75="","",'(入力①) 基本情報入力シート'!J75)</f>
        <v/>
      </c>
      <c r="J54" s="153" t="str">
        <f aca="false">IF('(入力①) 基本情報入力シート'!K75="","",'(入力①) 基本情報入力シート'!K75)</f>
        <v/>
      </c>
      <c r="K54" s="154" t="str">
        <f aca="false">IF('(入力①) 基本情報入力シート'!L75="","",'(入力①) 基本情報入力シート'!L75)</f>
        <v/>
      </c>
      <c r="L54" s="155" t="str">
        <f aca="false">IF('(入力①) 基本情報入力シート'!M75="","",'(入力①) 基本情報入力シート'!M75)</f>
        <v/>
      </c>
      <c r="M54" s="156" t="str">
        <f aca="false">IF('(入力①) 基本情報入力シート'!R75="","",'(入力①) 基本情報入力シート'!R75)</f>
        <v/>
      </c>
      <c r="N54" s="156" t="str">
        <f aca="false">IF('(入力①) 基本情報入力シート'!W75="","",'(入力①) 基本情報入力シート'!W75)</f>
        <v/>
      </c>
      <c r="O54" s="156" t="str">
        <f aca="false">IF('(入力①) 基本情報入力シート'!X75="","",'(入力①) 基本情報入力シート'!X75)</f>
        <v/>
      </c>
      <c r="P54" s="157" t="str">
        <f aca="false">IF('(入力①) 基本情報入力シート'!Y75="","",'(入力①) 基本情報入力シート'!Y75)</f>
        <v/>
      </c>
      <c r="Q54" s="158" t="str">
        <f aca="false">IF('(入力①) 基本情報入力シート'!Z75="","",'(入力①) 基本情報入力シート'!Z75)</f>
        <v/>
      </c>
      <c r="R54" s="159" t="str">
        <f aca="false">IF('(入力①) 基本情報入力シート'!AA75="","",'(入力①) 基本情報入力シート'!AA75)</f>
        <v/>
      </c>
      <c r="S54" s="160"/>
      <c r="T54" s="161"/>
      <c r="U54" s="162" t="e">
        <f aca="false">IF(P54="","",VLOOKUP(P54,))</f>
        <v>#N/A</v>
      </c>
      <c r="V54" s="163" t="s">
        <v>92</v>
      </c>
      <c r="W54" s="164"/>
      <c r="X54" s="165" t="s">
        <v>93</v>
      </c>
      <c r="Y54" s="164"/>
      <c r="Z54" s="166" t="s">
        <v>94</v>
      </c>
      <c r="AA54" s="164"/>
      <c r="AB54" s="165" t="s">
        <v>93</v>
      </c>
      <c r="AC54" s="164"/>
      <c r="AD54" s="165" t="s">
        <v>95</v>
      </c>
      <c r="AE54" s="167" t="s">
        <v>96</v>
      </c>
      <c r="AF54" s="168" t="str">
        <f aca="false">IF(W54&gt;=1,(AA54*12+AC54)-(W54*12+Y54)+1,"")</f>
        <v/>
      </c>
      <c r="AG54" s="170" t="s">
        <v>97</v>
      </c>
      <c r="AH54" s="169" t="str">
        <f aca="false">IFERROR(ROUNDDOWN(ROUND(Q54*R54,0)*U54,0)*AF54,"")</f>
        <v/>
      </c>
    </row>
    <row r="55" customFormat="false" ht="36.75" hidden="false" customHeight="true" outlineLevel="0" collapsed="false">
      <c r="A55" s="150" t="n">
        <f aca="false">A54+1</f>
        <v>44</v>
      </c>
      <c r="B55" s="151" t="str">
        <f aca="false">IF('(入力①) 基本情報入力シート'!C76="","",'(入力①) 基本情報入力シート'!C76)</f>
        <v/>
      </c>
      <c r="C55" s="152" t="str">
        <f aca="false">IF('(入力①) 基本情報入力シート'!D76="","",'(入力①) 基本情報入力シート'!D76)</f>
        <v/>
      </c>
      <c r="D55" s="153" t="str">
        <f aca="false">IF('(入力①) 基本情報入力シート'!E76="","",'(入力①) 基本情報入力シート'!E76)</f>
        <v/>
      </c>
      <c r="E55" s="153" t="str">
        <f aca="false">IF('(入力①) 基本情報入力シート'!F76="","",'(入力①) 基本情報入力シート'!F76)</f>
        <v/>
      </c>
      <c r="F55" s="153" t="str">
        <f aca="false">IF('(入力①) 基本情報入力シート'!G76="","",'(入力①) 基本情報入力シート'!G76)</f>
        <v/>
      </c>
      <c r="G55" s="153" t="str">
        <f aca="false">IF('(入力①) 基本情報入力シート'!H76="","",'(入力①) 基本情報入力シート'!H76)</f>
        <v/>
      </c>
      <c r="H55" s="153" t="str">
        <f aca="false">IF('(入力①) 基本情報入力シート'!I76="","",'(入力①) 基本情報入力シート'!I76)</f>
        <v/>
      </c>
      <c r="I55" s="153" t="str">
        <f aca="false">IF('(入力①) 基本情報入力シート'!J76="","",'(入力①) 基本情報入力シート'!J76)</f>
        <v/>
      </c>
      <c r="J55" s="153" t="str">
        <f aca="false">IF('(入力①) 基本情報入力シート'!K76="","",'(入力①) 基本情報入力シート'!K76)</f>
        <v/>
      </c>
      <c r="K55" s="154" t="str">
        <f aca="false">IF('(入力①) 基本情報入力シート'!L76="","",'(入力①) 基本情報入力シート'!L76)</f>
        <v/>
      </c>
      <c r="L55" s="155" t="str">
        <f aca="false">IF('(入力①) 基本情報入力シート'!M76="","",'(入力①) 基本情報入力シート'!M76)</f>
        <v/>
      </c>
      <c r="M55" s="156" t="str">
        <f aca="false">IF('(入力①) 基本情報入力シート'!R76="","",'(入力①) 基本情報入力シート'!R76)</f>
        <v/>
      </c>
      <c r="N55" s="156" t="str">
        <f aca="false">IF('(入力①) 基本情報入力シート'!W76="","",'(入力①) 基本情報入力シート'!W76)</f>
        <v/>
      </c>
      <c r="O55" s="156" t="str">
        <f aca="false">IF('(入力①) 基本情報入力シート'!X76="","",'(入力①) 基本情報入力シート'!X76)</f>
        <v/>
      </c>
      <c r="P55" s="157" t="str">
        <f aca="false">IF('(入力①) 基本情報入力シート'!Y76="","",'(入力①) 基本情報入力シート'!Y76)</f>
        <v/>
      </c>
      <c r="Q55" s="158" t="str">
        <f aca="false">IF('(入力①) 基本情報入力シート'!Z76="","",'(入力①) 基本情報入力シート'!Z76)</f>
        <v/>
      </c>
      <c r="R55" s="159" t="str">
        <f aca="false">IF('(入力①) 基本情報入力シート'!AA76="","",'(入力①) 基本情報入力シート'!AA76)</f>
        <v/>
      </c>
      <c r="S55" s="160"/>
      <c r="T55" s="161"/>
      <c r="U55" s="162" t="e">
        <f aca="false">IF(P55="","",VLOOKUP(P55,))</f>
        <v>#N/A</v>
      </c>
      <c r="V55" s="163" t="s">
        <v>92</v>
      </c>
      <c r="W55" s="164"/>
      <c r="X55" s="165" t="s">
        <v>93</v>
      </c>
      <c r="Y55" s="164"/>
      <c r="Z55" s="166" t="s">
        <v>94</v>
      </c>
      <c r="AA55" s="164"/>
      <c r="AB55" s="165" t="s">
        <v>93</v>
      </c>
      <c r="AC55" s="164"/>
      <c r="AD55" s="165" t="s">
        <v>95</v>
      </c>
      <c r="AE55" s="167" t="s">
        <v>96</v>
      </c>
      <c r="AF55" s="168" t="str">
        <f aca="false">IF(W55&gt;=1,(AA55*12+AC55)-(W55*12+Y55)+1,"")</f>
        <v/>
      </c>
      <c r="AG55" s="170" t="s">
        <v>97</v>
      </c>
      <c r="AH55" s="169" t="str">
        <f aca="false">IFERROR(ROUNDDOWN(ROUND(Q55*R55,0)*U55,0)*AF55,"")</f>
        <v/>
      </c>
    </row>
    <row r="56" customFormat="false" ht="36.75" hidden="false" customHeight="true" outlineLevel="0" collapsed="false">
      <c r="A56" s="150" t="n">
        <f aca="false">A55+1</f>
        <v>45</v>
      </c>
      <c r="B56" s="151" t="str">
        <f aca="false">IF('(入力①) 基本情報入力シート'!C77="","",'(入力①) 基本情報入力シート'!C77)</f>
        <v/>
      </c>
      <c r="C56" s="152" t="str">
        <f aca="false">IF('(入力①) 基本情報入力シート'!D77="","",'(入力①) 基本情報入力シート'!D77)</f>
        <v/>
      </c>
      <c r="D56" s="153" t="str">
        <f aca="false">IF('(入力①) 基本情報入力シート'!E77="","",'(入力①) 基本情報入力シート'!E77)</f>
        <v/>
      </c>
      <c r="E56" s="153" t="str">
        <f aca="false">IF('(入力①) 基本情報入力シート'!F77="","",'(入力①) 基本情報入力シート'!F77)</f>
        <v/>
      </c>
      <c r="F56" s="153" t="str">
        <f aca="false">IF('(入力①) 基本情報入力シート'!G77="","",'(入力①) 基本情報入力シート'!G77)</f>
        <v/>
      </c>
      <c r="G56" s="153" t="str">
        <f aca="false">IF('(入力①) 基本情報入力シート'!H77="","",'(入力①) 基本情報入力シート'!H77)</f>
        <v/>
      </c>
      <c r="H56" s="153" t="str">
        <f aca="false">IF('(入力①) 基本情報入力シート'!I77="","",'(入力①) 基本情報入力シート'!I77)</f>
        <v/>
      </c>
      <c r="I56" s="153" t="str">
        <f aca="false">IF('(入力①) 基本情報入力シート'!J77="","",'(入力①) 基本情報入力シート'!J77)</f>
        <v/>
      </c>
      <c r="J56" s="153" t="str">
        <f aca="false">IF('(入力①) 基本情報入力シート'!K77="","",'(入力①) 基本情報入力シート'!K77)</f>
        <v/>
      </c>
      <c r="K56" s="154" t="str">
        <f aca="false">IF('(入力①) 基本情報入力シート'!L77="","",'(入力①) 基本情報入力シート'!L77)</f>
        <v/>
      </c>
      <c r="L56" s="155" t="str">
        <f aca="false">IF('(入力①) 基本情報入力シート'!M77="","",'(入力①) 基本情報入力シート'!M77)</f>
        <v/>
      </c>
      <c r="M56" s="156" t="str">
        <f aca="false">IF('(入力①) 基本情報入力シート'!R77="","",'(入力①) 基本情報入力シート'!R77)</f>
        <v/>
      </c>
      <c r="N56" s="156" t="str">
        <f aca="false">IF('(入力①) 基本情報入力シート'!W77="","",'(入力①) 基本情報入力シート'!W77)</f>
        <v/>
      </c>
      <c r="O56" s="156" t="str">
        <f aca="false">IF('(入力①) 基本情報入力シート'!X77="","",'(入力①) 基本情報入力シート'!X77)</f>
        <v/>
      </c>
      <c r="P56" s="157" t="str">
        <f aca="false">IF('(入力①) 基本情報入力シート'!Y77="","",'(入力①) 基本情報入力シート'!Y77)</f>
        <v/>
      </c>
      <c r="Q56" s="158" t="str">
        <f aca="false">IF('(入力①) 基本情報入力シート'!Z77="","",'(入力①) 基本情報入力シート'!Z77)</f>
        <v/>
      </c>
      <c r="R56" s="159" t="str">
        <f aca="false">IF('(入力①) 基本情報入力シート'!AA77="","",'(入力①) 基本情報入力シート'!AA77)</f>
        <v/>
      </c>
      <c r="S56" s="160"/>
      <c r="T56" s="161"/>
      <c r="U56" s="162" t="e">
        <f aca="false">IF(P56="","",VLOOKUP(P56,))</f>
        <v>#N/A</v>
      </c>
      <c r="V56" s="163" t="s">
        <v>92</v>
      </c>
      <c r="W56" s="164"/>
      <c r="X56" s="165" t="s">
        <v>93</v>
      </c>
      <c r="Y56" s="164"/>
      <c r="Z56" s="166" t="s">
        <v>94</v>
      </c>
      <c r="AA56" s="164"/>
      <c r="AB56" s="165" t="s">
        <v>93</v>
      </c>
      <c r="AC56" s="164"/>
      <c r="AD56" s="165" t="s">
        <v>95</v>
      </c>
      <c r="AE56" s="167" t="s">
        <v>96</v>
      </c>
      <c r="AF56" s="168" t="str">
        <f aca="false">IF(W56&gt;=1,(AA56*12+AC56)-(W56*12+Y56)+1,"")</f>
        <v/>
      </c>
      <c r="AG56" s="170" t="s">
        <v>97</v>
      </c>
      <c r="AH56" s="169" t="str">
        <f aca="false">IFERROR(ROUNDDOWN(ROUND(Q56*R56,0)*U56,0)*AF56,"")</f>
        <v/>
      </c>
    </row>
    <row r="57" customFormat="false" ht="36.75" hidden="false" customHeight="true" outlineLevel="0" collapsed="false">
      <c r="A57" s="150" t="n">
        <f aca="false">A56+1</f>
        <v>46</v>
      </c>
      <c r="B57" s="151" t="str">
        <f aca="false">IF('(入力①) 基本情報入力シート'!C78="","",'(入力①) 基本情報入力シート'!C78)</f>
        <v/>
      </c>
      <c r="C57" s="152" t="str">
        <f aca="false">IF('(入力①) 基本情報入力シート'!D78="","",'(入力①) 基本情報入力シート'!D78)</f>
        <v/>
      </c>
      <c r="D57" s="153" t="str">
        <f aca="false">IF('(入力①) 基本情報入力シート'!E78="","",'(入力①) 基本情報入力シート'!E78)</f>
        <v/>
      </c>
      <c r="E57" s="153" t="str">
        <f aca="false">IF('(入力①) 基本情報入力シート'!F78="","",'(入力①) 基本情報入力シート'!F78)</f>
        <v/>
      </c>
      <c r="F57" s="153" t="str">
        <f aca="false">IF('(入力①) 基本情報入力シート'!G78="","",'(入力①) 基本情報入力シート'!G78)</f>
        <v/>
      </c>
      <c r="G57" s="153" t="str">
        <f aca="false">IF('(入力①) 基本情報入力シート'!H78="","",'(入力①) 基本情報入力シート'!H78)</f>
        <v/>
      </c>
      <c r="H57" s="153" t="str">
        <f aca="false">IF('(入力①) 基本情報入力シート'!I78="","",'(入力①) 基本情報入力シート'!I78)</f>
        <v/>
      </c>
      <c r="I57" s="153" t="str">
        <f aca="false">IF('(入力①) 基本情報入力シート'!J78="","",'(入力①) 基本情報入力シート'!J78)</f>
        <v/>
      </c>
      <c r="J57" s="153" t="str">
        <f aca="false">IF('(入力①) 基本情報入力シート'!K78="","",'(入力①) 基本情報入力シート'!K78)</f>
        <v/>
      </c>
      <c r="K57" s="154" t="str">
        <f aca="false">IF('(入力①) 基本情報入力シート'!L78="","",'(入力①) 基本情報入力シート'!L78)</f>
        <v/>
      </c>
      <c r="L57" s="155" t="str">
        <f aca="false">IF('(入力①) 基本情報入力シート'!M78="","",'(入力①) 基本情報入力シート'!M78)</f>
        <v/>
      </c>
      <c r="M57" s="156" t="str">
        <f aca="false">IF('(入力①) 基本情報入力シート'!R78="","",'(入力①) 基本情報入力シート'!R78)</f>
        <v/>
      </c>
      <c r="N57" s="156" t="str">
        <f aca="false">IF('(入力①) 基本情報入力シート'!W78="","",'(入力①) 基本情報入力シート'!W78)</f>
        <v/>
      </c>
      <c r="O57" s="156" t="str">
        <f aca="false">IF('(入力①) 基本情報入力シート'!X78="","",'(入力①) 基本情報入力シート'!X78)</f>
        <v/>
      </c>
      <c r="P57" s="157" t="str">
        <f aca="false">IF('(入力①) 基本情報入力シート'!Y78="","",'(入力①) 基本情報入力シート'!Y78)</f>
        <v/>
      </c>
      <c r="Q57" s="158" t="str">
        <f aca="false">IF('(入力①) 基本情報入力シート'!Z78="","",'(入力①) 基本情報入力シート'!Z78)</f>
        <v/>
      </c>
      <c r="R57" s="159" t="str">
        <f aca="false">IF('(入力①) 基本情報入力シート'!AA78="","",'(入力①) 基本情報入力シート'!AA78)</f>
        <v/>
      </c>
      <c r="S57" s="160"/>
      <c r="T57" s="161"/>
      <c r="U57" s="162" t="e">
        <f aca="false">IF(P57="","",VLOOKUP(P57,))</f>
        <v>#N/A</v>
      </c>
      <c r="V57" s="163" t="s">
        <v>92</v>
      </c>
      <c r="W57" s="164"/>
      <c r="X57" s="165" t="s">
        <v>93</v>
      </c>
      <c r="Y57" s="164"/>
      <c r="Z57" s="166" t="s">
        <v>94</v>
      </c>
      <c r="AA57" s="164"/>
      <c r="AB57" s="165" t="s">
        <v>93</v>
      </c>
      <c r="AC57" s="164"/>
      <c r="AD57" s="165" t="s">
        <v>95</v>
      </c>
      <c r="AE57" s="167" t="s">
        <v>96</v>
      </c>
      <c r="AF57" s="168" t="str">
        <f aca="false">IF(W57&gt;=1,(AA57*12+AC57)-(W57*12+Y57)+1,"")</f>
        <v/>
      </c>
      <c r="AG57" s="170" t="s">
        <v>97</v>
      </c>
      <c r="AH57" s="169" t="str">
        <f aca="false">IFERROR(ROUNDDOWN(ROUND(Q57*R57,0)*U57,0)*AF57,"")</f>
        <v/>
      </c>
    </row>
    <row r="58" customFormat="false" ht="36.75" hidden="false" customHeight="true" outlineLevel="0" collapsed="false">
      <c r="A58" s="150" t="n">
        <f aca="false">A57+1</f>
        <v>47</v>
      </c>
      <c r="B58" s="151" t="str">
        <f aca="false">IF('(入力①) 基本情報入力シート'!C79="","",'(入力①) 基本情報入力シート'!C79)</f>
        <v/>
      </c>
      <c r="C58" s="152" t="str">
        <f aca="false">IF('(入力①) 基本情報入力シート'!D79="","",'(入力①) 基本情報入力シート'!D79)</f>
        <v/>
      </c>
      <c r="D58" s="153" t="str">
        <f aca="false">IF('(入力①) 基本情報入力シート'!E79="","",'(入力①) 基本情報入力シート'!E79)</f>
        <v/>
      </c>
      <c r="E58" s="153" t="str">
        <f aca="false">IF('(入力①) 基本情報入力シート'!F79="","",'(入力①) 基本情報入力シート'!F79)</f>
        <v/>
      </c>
      <c r="F58" s="153" t="str">
        <f aca="false">IF('(入力①) 基本情報入力シート'!G79="","",'(入力①) 基本情報入力シート'!G79)</f>
        <v/>
      </c>
      <c r="G58" s="153" t="str">
        <f aca="false">IF('(入力①) 基本情報入力シート'!H79="","",'(入力①) 基本情報入力シート'!H79)</f>
        <v/>
      </c>
      <c r="H58" s="153" t="str">
        <f aca="false">IF('(入力①) 基本情報入力シート'!I79="","",'(入力①) 基本情報入力シート'!I79)</f>
        <v/>
      </c>
      <c r="I58" s="153" t="str">
        <f aca="false">IF('(入力①) 基本情報入力シート'!J79="","",'(入力①) 基本情報入力シート'!J79)</f>
        <v/>
      </c>
      <c r="J58" s="153" t="str">
        <f aca="false">IF('(入力①) 基本情報入力シート'!K79="","",'(入力①) 基本情報入力シート'!K79)</f>
        <v/>
      </c>
      <c r="K58" s="154" t="str">
        <f aca="false">IF('(入力①) 基本情報入力シート'!L79="","",'(入力①) 基本情報入力シート'!L79)</f>
        <v/>
      </c>
      <c r="L58" s="155" t="str">
        <f aca="false">IF('(入力①) 基本情報入力シート'!M79="","",'(入力①) 基本情報入力シート'!M79)</f>
        <v/>
      </c>
      <c r="M58" s="156" t="str">
        <f aca="false">IF('(入力①) 基本情報入力シート'!R79="","",'(入力①) 基本情報入力シート'!R79)</f>
        <v/>
      </c>
      <c r="N58" s="156" t="str">
        <f aca="false">IF('(入力①) 基本情報入力シート'!W79="","",'(入力①) 基本情報入力シート'!W79)</f>
        <v/>
      </c>
      <c r="O58" s="156" t="str">
        <f aca="false">IF('(入力①) 基本情報入力シート'!X79="","",'(入力①) 基本情報入力シート'!X79)</f>
        <v/>
      </c>
      <c r="P58" s="157" t="str">
        <f aca="false">IF('(入力①) 基本情報入力シート'!Y79="","",'(入力①) 基本情報入力シート'!Y79)</f>
        <v/>
      </c>
      <c r="Q58" s="158" t="str">
        <f aca="false">IF('(入力①) 基本情報入力シート'!Z79="","",'(入力①) 基本情報入力シート'!Z79)</f>
        <v/>
      </c>
      <c r="R58" s="159" t="str">
        <f aca="false">IF('(入力①) 基本情報入力シート'!AA79="","",'(入力①) 基本情報入力シート'!AA79)</f>
        <v/>
      </c>
      <c r="S58" s="160"/>
      <c r="T58" s="161"/>
      <c r="U58" s="162" t="e">
        <f aca="false">IF(P58="","",VLOOKUP(P58,))</f>
        <v>#N/A</v>
      </c>
      <c r="V58" s="163" t="s">
        <v>92</v>
      </c>
      <c r="W58" s="164"/>
      <c r="X58" s="165" t="s">
        <v>93</v>
      </c>
      <c r="Y58" s="164"/>
      <c r="Z58" s="166" t="s">
        <v>94</v>
      </c>
      <c r="AA58" s="164"/>
      <c r="AB58" s="165" t="s">
        <v>93</v>
      </c>
      <c r="AC58" s="164"/>
      <c r="AD58" s="165" t="s">
        <v>95</v>
      </c>
      <c r="AE58" s="167" t="s">
        <v>96</v>
      </c>
      <c r="AF58" s="168" t="str">
        <f aca="false">IF(W58&gt;=1,(AA58*12+AC58)-(W58*12+Y58)+1,"")</f>
        <v/>
      </c>
      <c r="AG58" s="170" t="s">
        <v>97</v>
      </c>
      <c r="AH58" s="169" t="str">
        <f aca="false">IFERROR(ROUNDDOWN(ROUND(Q58*R58,0)*U58,0)*AF58,"")</f>
        <v/>
      </c>
    </row>
    <row r="59" customFormat="false" ht="36.75" hidden="false" customHeight="true" outlineLevel="0" collapsed="false">
      <c r="A59" s="150" t="n">
        <f aca="false">A58+1</f>
        <v>48</v>
      </c>
      <c r="B59" s="151" t="str">
        <f aca="false">IF('(入力①) 基本情報入力シート'!C80="","",'(入力①) 基本情報入力シート'!C80)</f>
        <v/>
      </c>
      <c r="C59" s="152" t="str">
        <f aca="false">IF('(入力①) 基本情報入力シート'!D80="","",'(入力①) 基本情報入力シート'!D80)</f>
        <v/>
      </c>
      <c r="D59" s="153" t="str">
        <f aca="false">IF('(入力①) 基本情報入力シート'!E80="","",'(入力①) 基本情報入力シート'!E80)</f>
        <v/>
      </c>
      <c r="E59" s="153" t="str">
        <f aca="false">IF('(入力①) 基本情報入力シート'!F80="","",'(入力①) 基本情報入力シート'!F80)</f>
        <v/>
      </c>
      <c r="F59" s="153" t="str">
        <f aca="false">IF('(入力①) 基本情報入力シート'!G80="","",'(入力①) 基本情報入力シート'!G80)</f>
        <v/>
      </c>
      <c r="G59" s="153" t="str">
        <f aca="false">IF('(入力①) 基本情報入力シート'!H80="","",'(入力①) 基本情報入力シート'!H80)</f>
        <v/>
      </c>
      <c r="H59" s="153" t="str">
        <f aca="false">IF('(入力①) 基本情報入力シート'!I80="","",'(入力①) 基本情報入力シート'!I80)</f>
        <v/>
      </c>
      <c r="I59" s="153" t="str">
        <f aca="false">IF('(入力①) 基本情報入力シート'!J80="","",'(入力①) 基本情報入力シート'!J80)</f>
        <v/>
      </c>
      <c r="J59" s="153" t="str">
        <f aca="false">IF('(入力①) 基本情報入力シート'!K80="","",'(入力①) 基本情報入力シート'!K80)</f>
        <v/>
      </c>
      <c r="K59" s="154" t="str">
        <f aca="false">IF('(入力①) 基本情報入力シート'!L80="","",'(入力①) 基本情報入力シート'!L80)</f>
        <v/>
      </c>
      <c r="L59" s="155" t="str">
        <f aca="false">IF('(入力①) 基本情報入力シート'!M80="","",'(入力①) 基本情報入力シート'!M80)</f>
        <v/>
      </c>
      <c r="M59" s="156" t="str">
        <f aca="false">IF('(入力①) 基本情報入力シート'!R80="","",'(入力①) 基本情報入力シート'!R80)</f>
        <v/>
      </c>
      <c r="N59" s="156" t="str">
        <f aca="false">IF('(入力①) 基本情報入力シート'!W80="","",'(入力①) 基本情報入力シート'!W80)</f>
        <v/>
      </c>
      <c r="O59" s="156" t="str">
        <f aca="false">IF('(入力①) 基本情報入力シート'!X80="","",'(入力①) 基本情報入力シート'!X80)</f>
        <v/>
      </c>
      <c r="P59" s="157" t="str">
        <f aca="false">IF('(入力①) 基本情報入力シート'!Y80="","",'(入力①) 基本情報入力シート'!Y80)</f>
        <v/>
      </c>
      <c r="Q59" s="158" t="str">
        <f aca="false">IF('(入力①) 基本情報入力シート'!Z80="","",'(入力①) 基本情報入力シート'!Z80)</f>
        <v/>
      </c>
      <c r="R59" s="159" t="str">
        <f aca="false">IF('(入力①) 基本情報入力シート'!AA80="","",'(入力①) 基本情報入力シート'!AA80)</f>
        <v/>
      </c>
      <c r="S59" s="160"/>
      <c r="T59" s="161"/>
      <c r="U59" s="162" t="e">
        <f aca="false">IF(P59="","",VLOOKUP(P59,))</f>
        <v>#N/A</v>
      </c>
      <c r="V59" s="163" t="s">
        <v>92</v>
      </c>
      <c r="W59" s="164"/>
      <c r="X59" s="165" t="s">
        <v>93</v>
      </c>
      <c r="Y59" s="164"/>
      <c r="Z59" s="166" t="s">
        <v>94</v>
      </c>
      <c r="AA59" s="164"/>
      <c r="AB59" s="165" t="s">
        <v>93</v>
      </c>
      <c r="AC59" s="164"/>
      <c r="AD59" s="165" t="s">
        <v>95</v>
      </c>
      <c r="AE59" s="167" t="s">
        <v>96</v>
      </c>
      <c r="AF59" s="168" t="str">
        <f aca="false">IF(W59&gt;=1,(AA59*12+AC59)-(W59*12+Y59)+1,"")</f>
        <v/>
      </c>
      <c r="AG59" s="170" t="s">
        <v>97</v>
      </c>
      <c r="AH59" s="169" t="str">
        <f aca="false">IFERROR(ROUNDDOWN(ROUND(Q59*R59,0)*U59,0)*AF59,"")</f>
        <v/>
      </c>
    </row>
    <row r="60" customFormat="false" ht="36.75" hidden="false" customHeight="true" outlineLevel="0" collapsed="false">
      <c r="A60" s="150" t="n">
        <f aca="false">A59+1</f>
        <v>49</v>
      </c>
      <c r="B60" s="151" t="str">
        <f aca="false">IF('(入力①) 基本情報入力シート'!C81="","",'(入力①) 基本情報入力シート'!C81)</f>
        <v/>
      </c>
      <c r="C60" s="152" t="str">
        <f aca="false">IF('(入力①) 基本情報入力シート'!D81="","",'(入力①) 基本情報入力シート'!D81)</f>
        <v/>
      </c>
      <c r="D60" s="153" t="str">
        <f aca="false">IF('(入力①) 基本情報入力シート'!E81="","",'(入力①) 基本情報入力シート'!E81)</f>
        <v/>
      </c>
      <c r="E60" s="153" t="str">
        <f aca="false">IF('(入力①) 基本情報入力シート'!F81="","",'(入力①) 基本情報入力シート'!F81)</f>
        <v/>
      </c>
      <c r="F60" s="153" t="str">
        <f aca="false">IF('(入力①) 基本情報入力シート'!G81="","",'(入力①) 基本情報入力シート'!G81)</f>
        <v/>
      </c>
      <c r="G60" s="153" t="str">
        <f aca="false">IF('(入力①) 基本情報入力シート'!H81="","",'(入力①) 基本情報入力シート'!H81)</f>
        <v/>
      </c>
      <c r="H60" s="153" t="str">
        <f aca="false">IF('(入力①) 基本情報入力シート'!I81="","",'(入力①) 基本情報入力シート'!I81)</f>
        <v/>
      </c>
      <c r="I60" s="153" t="str">
        <f aca="false">IF('(入力①) 基本情報入力シート'!J81="","",'(入力①) 基本情報入力シート'!J81)</f>
        <v/>
      </c>
      <c r="J60" s="153" t="str">
        <f aca="false">IF('(入力①) 基本情報入力シート'!K81="","",'(入力①) 基本情報入力シート'!K81)</f>
        <v/>
      </c>
      <c r="K60" s="154" t="str">
        <f aca="false">IF('(入力①) 基本情報入力シート'!L81="","",'(入力①) 基本情報入力シート'!L81)</f>
        <v/>
      </c>
      <c r="L60" s="155" t="str">
        <f aca="false">IF('(入力①) 基本情報入力シート'!M81="","",'(入力①) 基本情報入力シート'!M81)</f>
        <v/>
      </c>
      <c r="M60" s="156" t="str">
        <f aca="false">IF('(入力①) 基本情報入力シート'!R81="","",'(入力①) 基本情報入力シート'!R81)</f>
        <v/>
      </c>
      <c r="N60" s="156" t="str">
        <f aca="false">IF('(入力①) 基本情報入力シート'!W81="","",'(入力①) 基本情報入力シート'!W81)</f>
        <v/>
      </c>
      <c r="O60" s="156" t="str">
        <f aca="false">IF('(入力①) 基本情報入力シート'!X81="","",'(入力①) 基本情報入力シート'!X81)</f>
        <v/>
      </c>
      <c r="P60" s="157" t="str">
        <f aca="false">IF('(入力①) 基本情報入力シート'!Y81="","",'(入力①) 基本情報入力シート'!Y81)</f>
        <v/>
      </c>
      <c r="Q60" s="158" t="str">
        <f aca="false">IF('(入力①) 基本情報入力シート'!Z81="","",'(入力①) 基本情報入力シート'!Z81)</f>
        <v/>
      </c>
      <c r="R60" s="159" t="str">
        <f aca="false">IF('(入力①) 基本情報入力シート'!AA81="","",'(入力①) 基本情報入力シート'!AA81)</f>
        <v/>
      </c>
      <c r="S60" s="160"/>
      <c r="T60" s="161"/>
      <c r="U60" s="162" t="e">
        <f aca="false">IF(P60="","",VLOOKUP(P60,))</f>
        <v>#N/A</v>
      </c>
      <c r="V60" s="163" t="s">
        <v>92</v>
      </c>
      <c r="W60" s="164"/>
      <c r="X60" s="165" t="s">
        <v>93</v>
      </c>
      <c r="Y60" s="164"/>
      <c r="Z60" s="166" t="s">
        <v>94</v>
      </c>
      <c r="AA60" s="164"/>
      <c r="AB60" s="165" t="s">
        <v>93</v>
      </c>
      <c r="AC60" s="164"/>
      <c r="AD60" s="165" t="s">
        <v>95</v>
      </c>
      <c r="AE60" s="167" t="s">
        <v>96</v>
      </c>
      <c r="AF60" s="168" t="str">
        <f aca="false">IF(W60&gt;=1,(AA60*12+AC60)-(W60*12+Y60)+1,"")</f>
        <v/>
      </c>
      <c r="AG60" s="170" t="s">
        <v>97</v>
      </c>
      <c r="AH60" s="169" t="str">
        <f aca="false">IFERROR(ROUNDDOWN(ROUND(Q60*R60,0)*U60,0)*AF60,"")</f>
        <v/>
      </c>
    </row>
    <row r="61" customFormat="false" ht="36.75" hidden="false" customHeight="true" outlineLevel="0" collapsed="false">
      <c r="A61" s="150" t="n">
        <f aca="false">A60+1</f>
        <v>50</v>
      </c>
      <c r="B61" s="151" t="str">
        <f aca="false">IF('(入力①) 基本情報入力シート'!C82="","",'(入力①) 基本情報入力シート'!C82)</f>
        <v/>
      </c>
      <c r="C61" s="152" t="str">
        <f aca="false">IF('(入力①) 基本情報入力シート'!D82="","",'(入力①) 基本情報入力シート'!D82)</f>
        <v/>
      </c>
      <c r="D61" s="153" t="str">
        <f aca="false">IF('(入力①) 基本情報入力シート'!E82="","",'(入力①) 基本情報入力シート'!E82)</f>
        <v/>
      </c>
      <c r="E61" s="153" t="str">
        <f aca="false">IF('(入力①) 基本情報入力シート'!F82="","",'(入力①) 基本情報入力シート'!F82)</f>
        <v/>
      </c>
      <c r="F61" s="153" t="str">
        <f aca="false">IF('(入力①) 基本情報入力シート'!G82="","",'(入力①) 基本情報入力シート'!G82)</f>
        <v/>
      </c>
      <c r="G61" s="153" t="str">
        <f aca="false">IF('(入力①) 基本情報入力シート'!H82="","",'(入力①) 基本情報入力シート'!H82)</f>
        <v/>
      </c>
      <c r="H61" s="153" t="str">
        <f aca="false">IF('(入力①) 基本情報入力シート'!I82="","",'(入力①) 基本情報入力シート'!I82)</f>
        <v/>
      </c>
      <c r="I61" s="153" t="str">
        <f aca="false">IF('(入力①) 基本情報入力シート'!J82="","",'(入力①) 基本情報入力シート'!J82)</f>
        <v/>
      </c>
      <c r="J61" s="153" t="str">
        <f aca="false">IF('(入力①) 基本情報入力シート'!K82="","",'(入力①) 基本情報入力シート'!K82)</f>
        <v/>
      </c>
      <c r="K61" s="154" t="str">
        <f aca="false">IF('(入力①) 基本情報入力シート'!L82="","",'(入力①) 基本情報入力シート'!L82)</f>
        <v/>
      </c>
      <c r="L61" s="155" t="str">
        <f aca="false">IF('(入力①) 基本情報入力シート'!M82="","",'(入力①) 基本情報入力シート'!M82)</f>
        <v/>
      </c>
      <c r="M61" s="156" t="str">
        <f aca="false">IF('(入力①) 基本情報入力シート'!R82="","",'(入力①) 基本情報入力シート'!R82)</f>
        <v/>
      </c>
      <c r="N61" s="156" t="str">
        <f aca="false">IF('(入力①) 基本情報入力シート'!W82="","",'(入力①) 基本情報入力シート'!W82)</f>
        <v/>
      </c>
      <c r="O61" s="156" t="str">
        <f aca="false">IF('(入力①) 基本情報入力シート'!X82="","",'(入力①) 基本情報入力シート'!X82)</f>
        <v/>
      </c>
      <c r="P61" s="157" t="str">
        <f aca="false">IF('(入力①) 基本情報入力シート'!Y82="","",'(入力①) 基本情報入力シート'!Y82)</f>
        <v/>
      </c>
      <c r="Q61" s="158" t="str">
        <f aca="false">IF('(入力①) 基本情報入力シート'!Z82="","",'(入力①) 基本情報入力シート'!Z82)</f>
        <v/>
      </c>
      <c r="R61" s="159" t="str">
        <f aca="false">IF('(入力①) 基本情報入力シート'!AA82="","",'(入力①) 基本情報入力シート'!AA82)</f>
        <v/>
      </c>
      <c r="S61" s="160"/>
      <c r="T61" s="161"/>
      <c r="U61" s="162" t="e">
        <f aca="false">IF(P61="","",VLOOKUP(P61,))</f>
        <v>#N/A</v>
      </c>
      <c r="V61" s="163" t="s">
        <v>92</v>
      </c>
      <c r="W61" s="164"/>
      <c r="X61" s="165" t="s">
        <v>93</v>
      </c>
      <c r="Y61" s="164"/>
      <c r="Z61" s="166" t="s">
        <v>94</v>
      </c>
      <c r="AA61" s="164"/>
      <c r="AB61" s="165" t="s">
        <v>93</v>
      </c>
      <c r="AC61" s="164"/>
      <c r="AD61" s="165" t="s">
        <v>95</v>
      </c>
      <c r="AE61" s="167" t="s">
        <v>96</v>
      </c>
      <c r="AF61" s="168" t="str">
        <f aca="false">IF(W61&gt;=1,(AA61*12+AC61)-(W61*12+Y61)+1,"")</f>
        <v/>
      </c>
      <c r="AG61" s="170" t="s">
        <v>97</v>
      </c>
      <c r="AH61" s="169" t="str">
        <f aca="false">IFERROR(ROUNDDOWN(ROUND(Q61*R61,0)*U61,0)*AF61,"")</f>
        <v/>
      </c>
    </row>
    <row r="62" customFormat="false" ht="36.75" hidden="false" customHeight="true" outlineLevel="0" collapsed="false">
      <c r="A62" s="150" t="n">
        <f aca="false">A61+1</f>
        <v>51</v>
      </c>
      <c r="B62" s="151" t="str">
        <f aca="false">IF('(入力①) 基本情報入力シート'!C83="","",'(入力①) 基本情報入力シート'!C83)</f>
        <v/>
      </c>
      <c r="C62" s="152" t="str">
        <f aca="false">IF('(入力①) 基本情報入力シート'!D83="","",'(入力①) 基本情報入力シート'!D83)</f>
        <v/>
      </c>
      <c r="D62" s="153" t="str">
        <f aca="false">IF('(入力①) 基本情報入力シート'!E83="","",'(入力①) 基本情報入力シート'!E83)</f>
        <v/>
      </c>
      <c r="E62" s="153" t="str">
        <f aca="false">IF('(入力①) 基本情報入力シート'!F83="","",'(入力①) 基本情報入力シート'!F83)</f>
        <v/>
      </c>
      <c r="F62" s="153" t="str">
        <f aca="false">IF('(入力①) 基本情報入力シート'!G83="","",'(入力①) 基本情報入力シート'!G83)</f>
        <v/>
      </c>
      <c r="G62" s="153" t="str">
        <f aca="false">IF('(入力①) 基本情報入力シート'!H83="","",'(入力①) 基本情報入力シート'!H83)</f>
        <v/>
      </c>
      <c r="H62" s="153" t="str">
        <f aca="false">IF('(入力①) 基本情報入力シート'!I83="","",'(入力①) 基本情報入力シート'!I83)</f>
        <v/>
      </c>
      <c r="I62" s="153" t="str">
        <f aca="false">IF('(入力①) 基本情報入力シート'!J83="","",'(入力①) 基本情報入力シート'!J83)</f>
        <v/>
      </c>
      <c r="J62" s="153" t="str">
        <f aca="false">IF('(入力①) 基本情報入力シート'!K83="","",'(入力①) 基本情報入力シート'!K83)</f>
        <v/>
      </c>
      <c r="K62" s="154" t="str">
        <f aca="false">IF('(入力①) 基本情報入力シート'!L83="","",'(入力①) 基本情報入力シート'!L83)</f>
        <v/>
      </c>
      <c r="L62" s="155" t="str">
        <f aca="false">IF('(入力①) 基本情報入力シート'!M83="","",'(入力①) 基本情報入力シート'!M83)</f>
        <v/>
      </c>
      <c r="M62" s="156" t="str">
        <f aca="false">IF('(入力①) 基本情報入力シート'!R83="","",'(入力①) 基本情報入力シート'!R83)</f>
        <v/>
      </c>
      <c r="N62" s="156" t="str">
        <f aca="false">IF('(入力①) 基本情報入力シート'!W83="","",'(入力①) 基本情報入力シート'!W83)</f>
        <v/>
      </c>
      <c r="O62" s="156" t="str">
        <f aca="false">IF('(入力①) 基本情報入力シート'!X83="","",'(入力①) 基本情報入力シート'!X83)</f>
        <v/>
      </c>
      <c r="P62" s="157" t="str">
        <f aca="false">IF('(入力①) 基本情報入力シート'!Y83="","",'(入力①) 基本情報入力シート'!Y83)</f>
        <v/>
      </c>
      <c r="Q62" s="158" t="str">
        <f aca="false">IF('(入力①) 基本情報入力シート'!Z83="","",'(入力①) 基本情報入力シート'!Z83)</f>
        <v/>
      </c>
      <c r="R62" s="159" t="str">
        <f aca="false">IF('(入力①) 基本情報入力シート'!AA83="","",'(入力①) 基本情報入力シート'!AA83)</f>
        <v/>
      </c>
      <c r="S62" s="160"/>
      <c r="T62" s="161"/>
      <c r="U62" s="162" t="e">
        <f aca="false">IF(P62="","",VLOOKUP(P62,))</f>
        <v>#N/A</v>
      </c>
      <c r="V62" s="163" t="s">
        <v>92</v>
      </c>
      <c r="W62" s="164"/>
      <c r="X62" s="165" t="s">
        <v>93</v>
      </c>
      <c r="Y62" s="164"/>
      <c r="Z62" s="166" t="s">
        <v>94</v>
      </c>
      <c r="AA62" s="164"/>
      <c r="AB62" s="165" t="s">
        <v>93</v>
      </c>
      <c r="AC62" s="164"/>
      <c r="AD62" s="165" t="s">
        <v>95</v>
      </c>
      <c r="AE62" s="167" t="s">
        <v>96</v>
      </c>
      <c r="AF62" s="168" t="str">
        <f aca="false">IF(W62&gt;=1,(AA62*12+AC62)-(W62*12+Y62)+1,"")</f>
        <v/>
      </c>
      <c r="AG62" s="170" t="s">
        <v>97</v>
      </c>
      <c r="AH62" s="169" t="str">
        <f aca="false">IFERROR(ROUNDDOWN(ROUND(Q62*R62,0)*U62,0)*AF62,"")</f>
        <v/>
      </c>
    </row>
    <row r="63" customFormat="false" ht="36.75" hidden="false" customHeight="true" outlineLevel="0" collapsed="false">
      <c r="A63" s="150" t="n">
        <f aca="false">A62+1</f>
        <v>52</v>
      </c>
      <c r="B63" s="151" t="str">
        <f aca="false">IF('(入力①) 基本情報入力シート'!C84="","",'(入力①) 基本情報入力シート'!C84)</f>
        <v/>
      </c>
      <c r="C63" s="152" t="str">
        <f aca="false">IF('(入力①) 基本情報入力シート'!D84="","",'(入力①) 基本情報入力シート'!D84)</f>
        <v/>
      </c>
      <c r="D63" s="153" t="str">
        <f aca="false">IF('(入力①) 基本情報入力シート'!E84="","",'(入力①) 基本情報入力シート'!E84)</f>
        <v/>
      </c>
      <c r="E63" s="153" t="str">
        <f aca="false">IF('(入力①) 基本情報入力シート'!F84="","",'(入力①) 基本情報入力シート'!F84)</f>
        <v/>
      </c>
      <c r="F63" s="153" t="str">
        <f aca="false">IF('(入力①) 基本情報入力シート'!G84="","",'(入力①) 基本情報入力シート'!G84)</f>
        <v/>
      </c>
      <c r="G63" s="153" t="str">
        <f aca="false">IF('(入力①) 基本情報入力シート'!H84="","",'(入力①) 基本情報入力シート'!H84)</f>
        <v/>
      </c>
      <c r="H63" s="153" t="str">
        <f aca="false">IF('(入力①) 基本情報入力シート'!I84="","",'(入力①) 基本情報入力シート'!I84)</f>
        <v/>
      </c>
      <c r="I63" s="153" t="str">
        <f aca="false">IF('(入力①) 基本情報入力シート'!J84="","",'(入力①) 基本情報入力シート'!J84)</f>
        <v/>
      </c>
      <c r="J63" s="153" t="str">
        <f aca="false">IF('(入力①) 基本情報入力シート'!K84="","",'(入力①) 基本情報入力シート'!K84)</f>
        <v/>
      </c>
      <c r="K63" s="154" t="str">
        <f aca="false">IF('(入力①) 基本情報入力シート'!L84="","",'(入力①) 基本情報入力シート'!L84)</f>
        <v/>
      </c>
      <c r="L63" s="155" t="str">
        <f aca="false">IF('(入力①) 基本情報入力シート'!M84="","",'(入力①) 基本情報入力シート'!M84)</f>
        <v/>
      </c>
      <c r="M63" s="156" t="str">
        <f aca="false">IF('(入力①) 基本情報入力シート'!R84="","",'(入力①) 基本情報入力シート'!R84)</f>
        <v/>
      </c>
      <c r="N63" s="156" t="str">
        <f aca="false">IF('(入力①) 基本情報入力シート'!W84="","",'(入力①) 基本情報入力シート'!W84)</f>
        <v/>
      </c>
      <c r="O63" s="156" t="str">
        <f aca="false">IF('(入力①) 基本情報入力シート'!X84="","",'(入力①) 基本情報入力シート'!X84)</f>
        <v/>
      </c>
      <c r="P63" s="157" t="str">
        <f aca="false">IF('(入力①) 基本情報入力シート'!Y84="","",'(入力①) 基本情報入力シート'!Y84)</f>
        <v/>
      </c>
      <c r="Q63" s="158" t="str">
        <f aca="false">IF('(入力①) 基本情報入力シート'!Z84="","",'(入力①) 基本情報入力シート'!Z84)</f>
        <v/>
      </c>
      <c r="R63" s="159" t="str">
        <f aca="false">IF('(入力①) 基本情報入力シート'!AA84="","",'(入力①) 基本情報入力シート'!AA84)</f>
        <v/>
      </c>
      <c r="S63" s="160"/>
      <c r="T63" s="161"/>
      <c r="U63" s="162" t="e">
        <f aca="false">IF(P63="","",VLOOKUP(P63,))</f>
        <v>#N/A</v>
      </c>
      <c r="V63" s="163" t="s">
        <v>92</v>
      </c>
      <c r="W63" s="164"/>
      <c r="X63" s="165" t="s">
        <v>93</v>
      </c>
      <c r="Y63" s="164"/>
      <c r="Z63" s="166" t="s">
        <v>94</v>
      </c>
      <c r="AA63" s="164"/>
      <c r="AB63" s="165" t="s">
        <v>93</v>
      </c>
      <c r="AC63" s="164"/>
      <c r="AD63" s="165" t="s">
        <v>95</v>
      </c>
      <c r="AE63" s="167" t="s">
        <v>96</v>
      </c>
      <c r="AF63" s="168" t="str">
        <f aca="false">IF(W63&gt;=1,(AA63*12+AC63)-(W63*12+Y63)+1,"")</f>
        <v/>
      </c>
      <c r="AG63" s="170" t="s">
        <v>97</v>
      </c>
      <c r="AH63" s="169" t="str">
        <f aca="false">IFERROR(ROUNDDOWN(ROUND(Q63*R63,0)*U63,0)*AF63,"")</f>
        <v/>
      </c>
    </row>
    <row r="64" customFormat="false" ht="36.75" hidden="false" customHeight="true" outlineLevel="0" collapsed="false">
      <c r="A64" s="150" t="n">
        <f aca="false">A63+1</f>
        <v>53</v>
      </c>
      <c r="B64" s="151" t="str">
        <f aca="false">IF('(入力①) 基本情報入力シート'!C85="","",'(入力①) 基本情報入力シート'!C85)</f>
        <v/>
      </c>
      <c r="C64" s="152" t="str">
        <f aca="false">IF('(入力①) 基本情報入力シート'!D85="","",'(入力①) 基本情報入力シート'!D85)</f>
        <v/>
      </c>
      <c r="D64" s="153" t="str">
        <f aca="false">IF('(入力①) 基本情報入力シート'!E85="","",'(入力①) 基本情報入力シート'!E85)</f>
        <v/>
      </c>
      <c r="E64" s="153" t="str">
        <f aca="false">IF('(入力①) 基本情報入力シート'!F85="","",'(入力①) 基本情報入力シート'!F85)</f>
        <v/>
      </c>
      <c r="F64" s="153" t="str">
        <f aca="false">IF('(入力①) 基本情報入力シート'!G85="","",'(入力①) 基本情報入力シート'!G85)</f>
        <v/>
      </c>
      <c r="G64" s="153" t="str">
        <f aca="false">IF('(入力①) 基本情報入力シート'!H85="","",'(入力①) 基本情報入力シート'!H85)</f>
        <v/>
      </c>
      <c r="H64" s="153" t="str">
        <f aca="false">IF('(入力①) 基本情報入力シート'!I85="","",'(入力①) 基本情報入力シート'!I85)</f>
        <v/>
      </c>
      <c r="I64" s="153" t="str">
        <f aca="false">IF('(入力①) 基本情報入力シート'!J85="","",'(入力①) 基本情報入力シート'!J85)</f>
        <v/>
      </c>
      <c r="J64" s="153" t="str">
        <f aca="false">IF('(入力①) 基本情報入力シート'!K85="","",'(入力①) 基本情報入力シート'!K85)</f>
        <v/>
      </c>
      <c r="K64" s="154" t="str">
        <f aca="false">IF('(入力①) 基本情報入力シート'!L85="","",'(入力①) 基本情報入力シート'!L85)</f>
        <v/>
      </c>
      <c r="L64" s="155" t="str">
        <f aca="false">IF('(入力①) 基本情報入力シート'!M85="","",'(入力①) 基本情報入力シート'!M85)</f>
        <v/>
      </c>
      <c r="M64" s="156" t="str">
        <f aca="false">IF('(入力①) 基本情報入力シート'!R85="","",'(入力①) 基本情報入力シート'!R85)</f>
        <v/>
      </c>
      <c r="N64" s="156" t="str">
        <f aca="false">IF('(入力①) 基本情報入力シート'!W85="","",'(入力①) 基本情報入力シート'!W85)</f>
        <v/>
      </c>
      <c r="O64" s="156" t="str">
        <f aca="false">IF('(入力①) 基本情報入力シート'!X85="","",'(入力①) 基本情報入力シート'!X85)</f>
        <v/>
      </c>
      <c r="P64" s="157" t="str">
        <f aca="false">IF('(入力①) 基本情報入力シート'!Y85="","",'(入力①) 基本情報入力シート'!Y85)</f>
        <v/>
      </c>
      <c r="Q64" s="158" t="str">
        <f aca="false">IF('(入力①) 基本情報入力シート'!Z85="","",'(入力①) 基本情報入力シート'!Z85)</f>
        <v/>
      </c>
      <c r="R64" s="159" t="str">
        <f aca="false">IF('(入力①) 基本情報入力シート'!AA85="","",'(入力①) 基本情報入力シート'!AA85)</f>
        <v/>
      </c>
      <c r="S64" s="160"/>
      <c r="T64" s="161"/>
      <c r="U64" s="162" t="e">
        <f aca="false">IF(P64="","",VLOOKUP(P64,))</f>
        <v>#N/A</v>
      </c>
      <c r="V64" s="163" t="s">
        <v>92</v>
      </c>
      <c r="W64" s="164"/>
      <c r="X64" s="165" t="s">
        <v>93</v>
      </c>
      <c r="Y64" s="164"/>
      <c r="Z64" s="166" t="s">
        <v>94</v>
      </c>
      <c r="AA64" s="164"/>
      <c r="AB64" s="165" t="s">
        <v>93</v>
      </c>
      <c r="AC64" s="164"/>
      <c r="AD64" s="165" t="s">
        <v>95</v>
      </c>
      <c r="AE64" s="167" t="s">
        <v>96</v>
      </c>
      <c r="AF64" s="168" t="str">
        <f aca="false">IF(W64&gt;=1,(AA64*12+AC64)-(W64*12+Y64)+1,"")</f>
        <v/>
      </c>
      <c r="AG64" s="170" t="s">
        <v>97</v>
      </c>
      <c r="AH64" s="169" t="str">
        <f aca="false">IFERROR(ROUNDDOWN(ROUND(Q64*R64,0)*U64,0)*AF64,"")</f>
        <v/>
      </c>
    </row>
    <row r="65" customFormat="false" ht="36.75" hidden="false" customHeight="true" outlineLevel="0" collapsed="false">
      <c r="A65" s="150" t="n">
        <f aca="false">A64+1</f>
        <v>54</v>
      </c>
      <c r="B65" s="151" t="str">
        <f aca="false">IF('(入力①) 基本情報入力シート'!C86="","",'(入力①) 基本情報入力シート'!C86)</f>
        <v/>
      </c>
      <c r="C65" s="152" t="str">
        <f aca="false">IF('(入力①) 基本情報入力シート'!D86="","",'(入力①) 基本情報入力シート'!D86)</f>
        <v/>
      </c>
      <c r="D65" s="153" t="str">
        <f aca="false">IF('(入力①) 基本情報入力シート'!E86="","",'(入力①) 基本情報入力シート'!E86)</f>
        <v/>
      </c>
      <c r="E65" s="153" t="str">
        <f aca="false">IF('(入力①) 基本情報入力シート'!F86="","",'(入力①) 基本情報入力シート'!F86)</f>
        <v/>
      </c>
      <c r="F65" s="153" t="str">
        <f aca="false">IF('(入力①) 基本情報入力シート'!G86="","",'(入力①) 基本情報入力シート'!G86)</f>
        <v/>
      </c>
      <c r="G65" s="153" t="str">
        <f aca="false">IF('(入力①) 基本情報入力シート'!H86="","",'(入力①) 基本情報入力シート'!H86)</f>
        <v/>
      </c>
      <c r="H65" s="153" t="str">
        <f aca="false">IF('(入力①) 基本情報入力シート'!I86="","",'(入力①) 基本情報入力シート'!I86)</f>
        <v/>
      </c>
      <c r="I65" s="153" t="str">
        <f aca="false">IF('(入力①) 基本情報入力シート'!J86="","",'(入力①) 基本情報入力シート'!J86)</f>
        <v/>
      </c>
      <c r="J65" s="153" t="str">
        <f aca="false">IF('(入力①) 基本情報入力シート'!K86="","",'(入力①) 基本情報入力シート'!K86)</f>
        <v/>
      </c>
      <c r="K65" s="154" t="str">
        <f aca="false">IF('(入力①) 基本情報入力シート'!L86="","",'(入力①) 基本情報入力シート'!L86)</f>
        <v/>
      </c>
      <c r="L65" s="155" t="str">
        <f aca="false">IF('(入力①) 基本情報入力シート'!M86="","",'(入力①) 基本情報入力シート'!M86)</f>
        <v/>
      </c>
      <c r="M65" s="156" t="str">
        <f aca="false">IF('(入力①) 基本情報入力シート'!R86="","",'(入力①) 基本情報入力シート'!R86)</f>
        <v/>
      </c>
      <c r="N65" s="156" t="str">
        <f aca="false">IF('(入力①) 基本情報入力シート'!W86="","",'(入力①) 基本情報入力シート'!W86)</f>
        <v/>
      </c>
      <c r="O65" s="156" t="str">
        <f aca="false">IF('(入力①) 基本情報入力シート'!X86="","",'(入力①) 基本情報入力シート'!X86)</f>
        <v/>
      </c>
      <c r="P65" s="157" t="str">
        <f aca="false">IF('(入力①) 基本情報入力シート'!Y86="","",'(入力①) 基本情報入力シート'!Y86)</f>
        <v/>
      </c>
      <c r="Q65" s="158" t="str">
        <f aca="false">IF('(入力①) 基本情報入力シート'!Z86="","",'(入力①) 基本情報入力シート'!Z86)</f>
        <v/>
      </c>
      <c r="R65" s="159" t="str">
        <f aca="false">IF('(入力①) 基本情報入力シート'!AA86="","",'(入力①) 基本情報入力シート'!AA86)</f>
        <v/>
      </c>
      <c r="S65" s="160"/>
      <c r="T65" s="161"/>
      <c r="U65" s="162" t="e">
        <f aca="false">IF(P65="","",VLOOKUP(P65,))</f>
        <v>#N/A</v>
      </c>
      <c r="V65" s="163" t="s">
        <v>92</v>
      </c>
      <c r="W65" s="164"/>
      <c r="X65" s="165" t="s">
        <v>93</v>
      </c>
      <c r="Y65" s="164"/>
      <c r="Z65" s="166" t="s">
        <v>94</v>
      </c>
      <c r="AA65" s="164"/>
      <c r="AB65" s="165" t="s">
        <v>93</v>
      </c>
      <c r="AC65" s="164"/>
      <c r="AD65" s="165" t="s">
        <v>95</v>
      </c>
      <c r="AE65" s="167" t="s">
        <v>96</v>
      </c>
      <c r="AF65" s="168" t="str">
        <f aca="false">IF(W65&gt;=1,(AA65*12+AC65)-(W65*12+Y65)+1,"")</f>
        <v/>
      </c>
      <c r="AG65" s="170" t="s">
        <v>97</v>
      </c>
      <c r="AH65" s="169" t="str">
        <f aca="false">IFERROR(ROUNDDOWN(ROUND(Q65*R65,0)*U65,0)*AF65,"")</f>
        <v/>
      </c>
    </row>
    <row r="66" customFormat="false" ht="36.75" hidden="false" customHeight="true" outlineLevel="0" collapsed="false">
      <c r="A66" s="150" t="n">
        <f aca="false">A65+1</f>
        <v>55</v>
      </c>
      <c r="B66" s="151" t="str">
        <f aca="false">IF('(入力①) 基本情報入力シート'!C87="","",'(入力①) 基本情報入力シート'!C87)</f>
        <v/>
      </c>
      <c r="C66" s="152" t="str">
        <f aca="false">IF('(入力①) 基本情報入力シート'!D87="","",'(入力①) 基本情報入力シート'!D87)</f>
        <v/>
      </c>
      <c r="D66" s="153" t="str">
        <f aca="false">IF('(入力①) 基本情報入力シート'!E87="","",'(入力①) 基本情報入力シート'!E87)</f>
        <v/>
      </c>
      <c r="E66" s="153" t="str">
        <f aca="false">IF('(入力①) 基本情報入力シート'!F87="","",'(入力①) 基本情報入力シート'!F87)</f>
        <v/>
      </c>
      <c r="F66" s="153" t="str">
        <f aca="false">IF('(入力①) 基本情報入力シート'!G87="","",'(入力①) 基本情報入力シート'!G87)</f>
        <v/>
      </c>
      <c r="G66" s="153" t="str">
        <f aca="false">IF('(入力①) 基本情報入力シート'!H87="","",'(入力①) 基本情報入力シート'!H87)</f>
        <v/>
      </c>
      <c r="H66" s="153" t="str">
        <f aca="false">IF('(入力①) 基本情報入力シート'!I87="","",'(入力①) 基本情報入力シート'!I87)</f>
        <v/>
      </c>
      <c r="I66" s="153" t="str">
        <f aca="false">IF('(入力①) 基本情報入力シート'!J87="","",'(入力①) 基本情報入力シート'!J87)</f>
        <v/>
      </c>
      <c r="J66" s="153" t="str">
        <f aca="false">IF('(入力①) 基本情報入力シート'!K87="","",'(入力①) 基本情報入力シート'!K87)</f>
        <v/>
      </c>
      <c r="K66" s="154" t="str">
        <f aca="false">IF('(入力①) 基本情報入力シート'!L87="","",'(入力①) 基本情報入力シート'!L87)</f>
        <v/>
      </c>
      <c r="L66" s="155" t="str">
        <f aca="false">IF('(入力①) 基本情報入力シート'!M87="","",'(入力①) 基本情報入力シート'!M87)</f>
        <v/>
      </c>
      <c r="M66" s="156" t="str">
        <f aca="false">IF('(入力①) 基本情報入力シート'!R87="","",'(入力①) 基本情報入力シート'!R87)</f>
        <v/>
      </c>
      <c r="N66" s="156" t="str">
        <f aca="false">IF('(入力①) 基本情報入力シート'!W87="","",'(入力①) 基本情報入力シート'!W87)</f>
        <v/>
      </c>
      <c r="O66" s="156" t="str">
        <f aca="false">IF('(入力①) 基本情報入力シート'!X87="","",'(入力①) 基本情報入力シート'!X87)</f>
        <v/>
      </c>
      <c r="P66" s="157" t="str">
        <f aca="false">IF('(入力①) 基本情報入力シート'!Y87="","",'(入力①) 基本情報入力シート'!Y87)</f>
        <v/>
      </c>
      <c r="Q66" s="158" t="str">
        <f aca="false">IF('(入力①) 基本情報入力シート'!Z87="","",'(入力①) 基本情報入力シート'!Z87)</f>
        <v/>
      </c>
      <c r="R66" s="159" t="str">
        <f aca="false">IF('(入力①) 基本情報入力シート'!AA87="","",'(入力①) 基本情報入力シート'!AA87)</f>
        <v/>
      </c>
      <c r="S66" s="160"/>
      <c r="T66" s="161"/>
      <c r="U66" s="162" t="e">
        <f aca="false">IF(P66="","",VLOOKUP(P66,))</f>
        <v>#N/A</v>
      </c>
      <c r="V66" s="163" t="s">
        <v>92</v>
      </c>
      <c r="W66" s="164"/>
      <c r="X66" s="165" t="s">
        <v>93</v>
      </c>
      <c r="Y66" s="164"/>
      <c r="Z66" s="166" t="s">
        <v>94</v>
      </c>
      <c r="AA66" s="164"/>
      <c r="AB66" s="165" t="s">
        <v>93</v>
      </c>
      <c r="AC66" s="164"/>
      <c r="AD66" s="165" t="s">
        <v>95</v>
      </c>
      <c r="AE66" s="167" t="s">
        <v>96</v>
      </c>
      <c r="AF66" s="168" t="str">
        <f aca="false">IF(W66&gt;=1,(AA66*12+AC66)-(W66*12+Y66)+1,"")</f>
        <v/>
      </c>
      <c r="AG66" s="170" t="s">
        <v>97</v>
      </c>
      <c r="AH66" s="169" t="str">
        <f aca="false">IFERROR(ROUNDDOWN(ROUND(Q66*R66,0)*U66,0)*AF66,"")</f>
        <v/>
      </c>
    </row>
    <row r="67" customFormat="false" ht="36.75" hidden="false" customHeight="true" outlineLevel="0" collapsed="false">
      <c r="A67" s="150" t="n">
        <f aca="false">A66+1</f>
        <v>56</v>
      </c>
      <c r="B67" s="151" t="str">
        <f aca="false">IF('(入力①) 基本情報入力シート'!C88="","",'(入力①) 基本情報入力シート'!C88)</f>
        <v/>
      </c>
      <c r="C67" s="152" t="str">
        <f aca="false">IF('(入力①) 基本情報入力シート'!D88="","",'(入力①) 基本情報入力シート'!D88)</f>
        <v/>
      </c>
      <c r="D67" s="153" t="str">
        <f aca="false">IF('(入力①) 基本情報入力シート'!E88="","",'(入力①) 基本情報入力シート'!E88)</f>
        <v/>
      </c>
      <c r="E67" s="153" t="str">
        <f aca="false">IF('(入力①) 基本情報入力シート'!F88="","",'(入力①) 基本情報入力シート'!F88)</f>
        <v/>
      </c>
      <c r="F67" s="153" t="str">
        <f aca="false">IF('(入力①) 基本情報入力シート'!G88="","",'(入力①) 基本情報入力シート'!G88)</f>
        <v/>
      </c>
      <c r="G67" s="153" t="str">
        <f aca="false">IF('(入力①) 基本情報入力シート'!H88="","",'(入力①) 基本情報入力シート'!H88)</f>
        <v/>
      </c>
      <c r="H67" s="153" t="str">
        <f aca="false">IF('(入力①) 基本情報入力シート'!I88="","",'(入力①) 基本情報入力シート'!I88)</f>
        <v/>
      </c>
      <c r="I67" s="153" t="str">
        <f aca="false">IF('(入力①) 基本情報入力シート'!J88="","",'(入力①) 基本情報入力シート'!J88)</f>
        <v/>
      </c>
      <c r="J67" s="153" t="str">
        <f aca="false">IF('(入力①) 基本情報入力シート'!K88="","",'(入力①) 基本情報入力シート'!K88)</f>
        <v/>
      </c>
      <c r="K67" s="154" t="str">
        <f aca="false">IF('(入力①) 基本情報入力シート'!L88="","",'(入力①) 基本情報入力シート'!L88)</f>
        <v/>
      </c>
      <c r="L67" s="155" t="str">
        <f aca="false">IF('(入力①) 基本情報入力シート'!M88="","",'(入力①) 基本情報入力シート'!M88)</f>
        <v/>
      </c>
      <c r="M67" s="156" t="str">
        <f aca="false">IF('(入力①) 基本情報入力シート'!R88="","",'(入力①) 基本情報入力シート'!R88)</f>
        <v/>
      </c>
      <c r="N67" s="156" t="str">
        <f aca="false">IF('(入力①) 基本情報入力シート'!W88="","",'(入力①) 基本情報入力シート'!W88)</f>
        <v/>
      </c>
      <c r="O67" s="156" t="str">
        <f aca="false">IF('(入力①) 基本情報入力シート'!X88="","",'(入力①) 基本情報入力シート'!X88)</f>
        <v/>
      </c>
      <c r="P67" s="157" t="str">
        <f aca="false">IF('(入力①) 基本情報入力シート'!Y88="","",'(入力①) 基本情報入力シート'!Y88)</f>
        <v/>
      </c>
      <c r="Q67" s="158" t="str">
        <f aca="false">IF('(入力①) 基本情報入力シート'!Z88="","",'(入力①) 基本情報入力シート'!Z88)</f>
        <v/>
      </c>
      <c r="R67" s="159" t="str">
        <f aca="false">IF('(入力①) 基本情報入力シート'!AA88="","",'(入力①) 基本情報入力シート'!AA88)</f>
        <v/>
      </c>
      <c r="S67" s="160"/>
      <c r="T67" s="161"/>
      <c r="U67" s="162" t="e">
        <f aca="false">IF(P67="","",VLOOKUP(P67,))</f>
        <v>#N/A</v>
      </c>
      <c r="V67" s="163" t="s">
        <v>92</v>
      </c>
      <c r="W67" s="164"/>
      <c r="X67" s="165" t="s">
        <v>93</v>
      </c>
      <c r="Y67" s="164"/>
      <c r="Z67" s="166" t="s">
        <v>94</v>
      </c>
      <c r="AA67" s="164"/>
      <c r="AB67" s="165" t="s">
        <v>93</v>
      </c>
      <c r="AC67" s="164"/>
      <c r="AD67" s="165" t="s">
        <v>95</v>
      </c>
      <c r="AE67" s="167" t="s">
        <v>96</v>
      </c>
      <c r="AF67" s="168" t="str">
        <f aca="false">IF(W67&gt;=1,(AA67*12+AC67)-(W67*12+Y67)+1,"")</f>
        <v/>
      </c>
      <c r="AG67" s="170" t="s">
        <v>97</v>
      </c>
      <c r="AH67" s="169" t="str">
        <f aca="false">IFERROR(ROUNDDOWN(ROUND(Q67*R67,0)*U67,0)*AF67,"")</f>
        <v/>
      </c>
    </row>
    <row r="68" customFormat="false" ht="36.75" hidden="false" customHeight="true" outlineLevel="0" collapsed="false">
      <c r="A68" s="150" t="n">
        <f aca="false">A67+1</f>
        <v>57</v>
      </c>
      <c r="B68" s="151" t="str">
        <f aca="false">IF('(入力①) 基本情報入力シート'!C89="","",'(入力①) 基本情報入力シート'!C89)</f>
        <v/>
      </c>
      <c r="C68" s="152" t="str">
        <f aca="false">IF('(入力①) 基本情報入力シート'!D89="","",'(入力①) 基本情報入力シート'!D89)</f>
        <v/>
      </c>
      <c r="D68" s="153" t="str">
        <f aca="false">IF('(入力①) 基本情報入力シート'!E89="","",'(入力①) 基本情報入力シート'!E89)</f>
        <v/>
      </c>
      <c r="E68" s="153" t="str">
        <f aca="false">IF('(入力①) 基本情報入力シート'!F89="","",'(入力①) 基本情報入力シート'!F89)</f>
        <v/>
      </c>
      <c r="F68" s="153" t="str">
        <f aca="false">IF('(入力①) 基本情報入力シート'!G89="","",'(入力①) 基本情報入力シート'!G89)</f>
        <v/>
      </c>
      <c r="G68" s="153" t="str">
        <f aca="false">IF('(入力①) 基本情報入力シート'!H89="","",'(入力①) 基本情報入力シート'!H89)</f>
        <v/>
      </c>
      <c r="H68" s="153" t="str">
        <f aca="false">IF('(入力①) 基本情報入力シート'!I89="","",'(入力①) 基本情報入力シート'!I89)</f>
        <v/>
      </c>
      <c r="I68" s="153" t="str">
        <f aca="false">IF('(入力①) 基本情報入力シート'!J89="","",'(入力①) 基本情報入力シート'!J89)</f>
        <v/>
      </c>
      <c r="J68" s="153" t="str">
        <f aca="false">IF('(入力①) 基本情報入力シート'!K89="","",'(入力①) 基本情報入力シート'!K89)</f>
        <v/>
      </c>
      <c r="K68" s="154" t="str">
        <f aca="false">IF('(入力①) 基本情報入力シート'!L89="","",'(入力①) 基本情報入力シート'!L89)</f>
        <v/>
      </c>
      <c r="L68" s="155" t="str">
        <f aca="false">IF('(入力①) 基本情報入力シート'!M89="","",'(入力①) 基本情報入力シート'!M89)</f>
        <v/>
      </c>
      <c r="M68" s="156" t="str">
        <f aca="false">IF('(入力①) 基本情報入力シート'!R89="","",'(入力①) 基本情報入力シート'!R89)</f>
        <v/>
      </c>
      <c r="N68" s="156" t="str">
        <f aca="false">IF('(入力①) 基本情報入力シート'!W89="","",'(入力①) 基本情報入力シート'!W89)</f>
        <v/>
      </c>
      <c r="O68" s="156" t="str">
        <f aca="false">IF('(入力①) 基本情報入力シート'!X89="","",'(入力①) 基本情報入力シート'!X89)</f>
        <v/>
      </c>
      <c r="P68" s="157" t="str">
        <f aca="false">IF('(入力①) 基本情報入力シート'!Y89="","",'(入力①) 基本情報入力シート'!Y89)</f>
        <v/>
      </c>
      <c r="Q68" s="158" t="str">
        <f aca="false">IF('(入力①) 基本情報入力シート'!Z89="","",'(入力①) 基本情報入力シート'!Z89)</f>
        <v/>
      </c>
      <c r="R68" s="159" t="str">
        <f aca="false">IF('(入力①) 基本情報入力シート'!AA89="","",'(入力①) 基本情報入力シート'!AA89)</f>
        <v/>
      </c>
      <c r="S68" s="160"/>
      <c r="T68" s="161"/>
      <c r="U68" s="162" t="e">
        <f aca="false">IF(P68="","",VLOOKUP(P68,))</f>
        <v>#N/A</v>
      </c>
      <c r="V68" s="163" t="s">
        <v>92</v>
      </c>
      <c r="W68" s="164"/>
      <c r="X68" s="165" t="s">
        <v>93</v>
      </c>
      <c r="Y68" s="164"/>
      <c r="Z68" s="166" t="s">
        <v>94</v>
      </c>
      <c r="AA68" s="164"/>
      <c r="AB68" s="165" t="s">
        <v>93</v>
      </c>
      <c r="AC68" s="164"/>
      <c r="AD68" s="165" t="s">
        <v>95</v>
      </c>
      <c r="AE68" s="167" t="s">
        <v>96</v>
      </c>
      <c r="AF68" s="168" t="str">
        <f aca="false">IF(W68&gt;=1,(AA68*12+AC68)-(W68*12+Y68)+1,"")</f>
        <v/>
      </c>
      <c r="AG68" s="170" t="s">
        <v>97</v>
      </c>
      <c r="AH68" s="169" t="str">
        <f aca="false">IFERROR(ROUNDDOWN(ROUND(Q68*R68,0)*U68,0)*AF68,"")</f>
        <v/>
      </c>
    </row>
    <row r="69" customFormat="false" ht="36.75" hidden="false" customHeight="true" outlineLevel="0" collapsed="false">
      <c r="A69" s="150" t="n">
        <f aca="false">A68+1</f>
        <v>58</v>
      </c>
      <c r="B69" s="151" t="str">
        <f aca="false">IF('(入力①) 基本情報入力シート'!C90="","",'(入力①) 基本情報入力シート'!C90)</f>
        <v/>
      </c>
      <c r="C69" s="152" t="str">
        <f aca="false">IF('(入力①) 基本情報入力シート'!D90="","",'(入力①) 基本情報入力シート'!D90)</f>
        <v/>
      </c>
      <c r="D69" s="153" t="str">
        <f aca="false">IF('(入力①) 基本情報入力シート'!E90="","",'(入力①) 基本情報入力シート'!E90)</f>
        <v/>
      </c>
      <c r="E69" s="153" t="str">
        <f aca="false">IF('(入力①) 基本情報入力シート'!F90="","",'(入力①) 基本情報入力シート'!F90)</f>
        <v/>
      </c>
      <c r="F69" s="153" t="str">
        <f aca="false">IF('(入力①) 基本情報入力シート'!G90="","",'(入力①) 基本情報入力シート'!G90)</f>
        <v/>
      </c>
      <c r="G69" s="153" t="str">
        <f aca="false">IF('(入力①) 基本情報入力シート'!H90="","",'(入力①) 基本情報入力シート'!H90)</f>
        <v/>
      </c>
      <c r="H69" s="153" t="str">
        <f aca="false">IF('(入力①) 基本情報入力シート'!I90="","",'(入力①) 基本情報入力シート'!I90)</f>
        <v/>
      </c>
      <c r="I69" s="153" t="str">
        <f aca="false">IF('(入力①) 基本情報入力シート'!J90="","",'(入力①) 基本情報入力シート'!J90)</f>
        <v/>
      </c>
      <c r="J69" s="153" t="str">
        <f aca="false">IF('(入力①) 基本情報入力シート'!K90="","",'(入力①) 基本情報入力シート'!K90)</f>
        <v/>
      </c>
      <c r="K69" s="154" t="str">
        <f aca="false">IF('(入力①) 基本情報入力シート'!L90="","",'(入力①) 基本情報入力シート'!L90)</f>
        <v/>
      </c>
      <c r="L69" s="155" t="str">
        <f aca="false">IF('(入力①) 基本情報入力シート'!M90="","",'(入力①) 基本情報入力シート'!M90)</f>
        <v/>
      </c>
      <c r="M69" s="156" t="str">
        <f aca="false">IF('(入力①) 基本情報入力シート'!R90="","",'(入力①) 基本情報入力シート'!R90)</f>
        <v/>
      </c>
      <c r="N69" s="156" t="str">
        <f aca="false">IF('(入力①) 基本情報入力シート'!W90="","",'(入力①) 基本情報入力シート'!W90)</f>
        <v/>
      </c>
      <c r="O69" s="156" t="str">
        <f aca="false">IF('(入力①) 基本情報入力シート'!X90="","",'(入力①) 基本情報入力シート'!X90)</f>
        <v/>
      </c>
      <c r="P69" s="157" t="str">
        <f aca="false">IF('(入力①) 基本情報入力シート'!Y90="","",'(入力①) 基本情報入力シート'!Y90)</f>
        <v/>
      </c>
      <c r="Q69" s="158" t="str">
        <f aca="false">IF('(入力①) 基本情報入力シート'!Z90="","",'(入力①) 基本情報入力シート'!Z90)</f>
        <v/>
      </c>
      <c r="R69" s="159" t="str">
        <f aca="false">IF('(入力①) 基本情報入力シート'!AA90="","",'(入力①) 基本情報入力シート'!AA90)</f>
        <v/>
      </c>
      <c r="S69" s="160"/>
      <c r="T69" s="161"/>
      <c r="U69" s="162" t="e">
        <f aca="false">IF(P69="","",VLOOKUP(P69,))</f>
        <v>#N/A</v>
      </c>
      <c r="V69" s="163" t="s">
        <v>92</v>
      </c>
      <c r="W69" s="164"/>
      <c r="X69" s="165" t="s">
        <v>93</v>
      </c>
      <c r="Y69" s="164"/>
      <c r="Z69" s="166" t="s">
        <v>94</v>
      </c>
      <c r="AA69" s="164"/>
      <c r="AB69" s="165" t="s">
        <v>93</v>
      </c>
      <c r="AC69" s="164"/>
      <c r="AD69" s="165" t="s">
        <v>95</v>
      </c>
      <c r="AE69" s="167" t="s">
        <v>96</v>
      </c>
      <c r="AF69" s="168" t="str">
        <f aca="false">IF(W69&gt;=1,(AA69*12+AC69)-(W69*12+Y69)+1,"")</f>
        <v/>
      </c>
      <c r="AG69" s="170" t="s">
        <v>97</v>
      </c>
      <c r="AH69" s="169" t="str">
        <f aca="false">IFERROR(ROUNDDOWN(ROUND(Q69*R69,0)*U69,0)*AF69,"")</f>
        <v/>
      </c>
    </row>
    <row r="70" customFormat="false" ht="36.75" hidden="false" customHeight="true" outlineLevel="0" collapsed="false">
      <c r="A70" s="150" t="n">
        <f aca="false">A69+1</f>
        <v>59</v>
      </c>
      <c r="B70" s="151" t="str">
        <f aca="false">IF('(入力①) 基本情報入力シート'!C91="","",'(入力①) 基本情報入力シート'!C91)</f>
        <v/>
      </c>
      <c r="C70" s="152" t="str">
        <f aca="false">IF('(入力①) 基本情報入力シート'!D91="","",'(入力①) 基本情報入力シート'!D91)</f>
        <v/>
      </c>
      <c r="D70" s="153" t="str">
        <f aca="false">IF('(入力①) 基本情報入力シート'!E91="","",'(入力①) 基本情報入力シート'!E91)</f>
        <v/>
      </c>
      <c r="E70" s="153" t="str">
        <f aca="false">IF('(入力①) 基本情報入力シート'!F91="","",'(入力①) 基本情報入力シート'!F91)</f>
        <v/>
      </c>
      <c r="F70" s="153" t="str">
        <f aca="false">IF('(入力①) 基本情報入力シート'!G91="","",'(入力①) 基本情報入力シート'!G91)</f>
        <v/>
      </c>
      <c r="G70" s="153" t="str">
        <f aca="false">IF('(入力①) 基本情報入力シート'!H91="","",'(入力①) 基本情報入力シート'!H91)</f>
        <v/>
      </c>
      <c r="H70" s="153" t="str">
        <f aca="false">IF('(入力①) 基本情報入力シート'!I91="","",'(入力①) 基本情報入力シート'!I91)</f>
        <v/>
      </c>
      <c r="I70" s="153" t="str">
        <f aca="false">IF('(入力①) 基本情報入力シート'!J91="","",'(入力①) 基本情報入力シート'!J91)</f>
        <v/>
      </c>
      <c r="J70" s="153" t="str">
        <f aca="false">IF('(入力①) 基本情報入力シート'!K91="","",'(入力①) 基本情報入力シート'!K91)</f>
        <v/>
      </c>
      <c r="K70" s="154" t="str">
        <f aca="false">IF('(入力①) 基本情報入力シート'!L91="","",'(入力①) 基本情報入力シート'!L91)</f>
        <v/>
      </c>
      <c r="L70" s="155" t="str">
        <f aca="false">IF('(入力①) 基本情報入力シート'!M91="","",'(入力①) 基本情報入力シート'!M91)</f>
        <v/>
      </c>
      <c r="M70" s="156" t="str">
        <f aca="false">IF('(入力①) 基本情報入力シート'!R91="","",'(入力①) 基本情報入力シート'!R91)</f>
        <v/>
      </c>
      <c r="N70" s="156" t="str">
        <f aca="false">IF('(入力①) 基本情報入力シート'!W91="","",'(入力①) 基本情報入力シート'!W91)</f>
        <v/>
      </c>
      <c r="O70" s="156" t="str">
        <f aca="false">IF('(入力①) 基本情報入力シート'!X91="","",'(入力①) 基本情報入力シート'!X91)</f>
        <v/>
      </c>
      <c r="P70" s="157" t="str">
        <f aca="false">IF('(入力①) 基本情報入力シート'!Y91="","",'(入力①) 基本情報入力シート'!Y91)</f>
        <v/>
      </c>
      <c r="Q70" s="158" t="str">
        <f aca="false">IF('(入力①) 基本情報入力シート'!Z91="","",'(入力①) 基本情報入力シート'!Z91)</f>
        <v/>
      </c>
      <c r="R70" s="159" t="str">
        <f aca="false">IF('(入力①) 基本情報入力シート'!AA91="","",'(入力①) 基本情報入力シート'!AA91)</f>
        <v/>
      </c>
      <c r="S70" s="160"/>
      <c r="T70" s="161"/>
      <c r="U70" s="162" t="e">
        <f aca="false">IF(P70="","",VLOOKUP(P70,))</f>
        <v>#N/A</v>
      </c>
      <c r="V70" s="163" t="s">
        <v>92</v>
      </c>
      <c r="W70" s="164"/>
      <c r="X70" s="165" t="s">
        <v>93</v>
      </c>
      <c r="Y70" s="164"/>
      <c r="Z70" s="166" t="s">
        <v>94</v>
      </c>
      <c r="AA70" s="164"/>
      <c r="AB70" s="165" t="s">
        <v>93</v>
      </c>
      <c r="AC70" s="164"/>
      <c r="AD70" s="165" t="s">
        <v>95</v>
      </c>
      <c r="AE70" s="167" t="s">
        <v>96</v>
      </c>
      <c r="AF70" s="168" t="str">
        <f aca="false">IF(W70&gt;=1,(AA70*12+AC70)-(W70*12+Y70)+1,"")</f>
        <v/>
      </c>
      <c r="AG70" s="170" t="s">
        <v>97</v>
      </c>
      <c r="AH70" s="169" t="str">
        <f aca="false">IFERROR(ROUNDDOWN(ROUND(Q70*R70,0)*U70,0)*AF70,"")</f>
        <v/>
      </c>
    </row>
    <row r="71" customFormat="false" ht="36.75" hidden="false" customHeight="true" outlineLevel="0" collapsed="false">
      <c r="A71" s="150" t="n">
        <f aca="false">A70+1</f>
        <v>60</v>
      </c>
      <c r="B71" s="151" t="str">
        <f aca="false">IF('(入力①) 基本情報入力シート'!C92="","",'(入力①) 基本情報入力シート'!C92)</f>
        <v/>
      </c>
      <c r="C71" s="152" t="str">
        <f aca="false">IF('(入力①) 基本情報入力シート'!D92="","",'(入力①) 基本情報入力シート'!D92)</f>
        <v/>
      </c>
      <c r="D71" s="153" t="str">
        <f aca="false">IF('(入力①) 基本情報入力シート'!E92="","",'(入力①) 基本情報入力シート'!E92)</f>
        <v/>
      </c>
      <c r="E71" s="153" t="str">
        <f aca="false">IF('(入力①) 基本情報入力シート'!F92="","",'(入力①) 基本情報入力シート'!F92)</f>
        <v/>
      </c>
      <c r="F71" s="153" t="str">
        <f aca="false">IF('(入力①) 基本情報入力シート'!G92="","",'(入力①) 基本情報入力シート'!G92)</f>
        <v/>
      </c>
      <c r="G71" s="153" t="str">
        <f aca="false">IF('(入力①) 基本情報入力シート'!H92="","",'(入力①) 基本情報入力シート'!H92)</f>
        <v/>
      </c>
      <c r="H71" s="153" t="str">
        <f aca="false">IF('(入力①) 基本情報入力シート'!I92="","",'(入力①) 基本情報入力シート'!I92)</f>
        <v/>
      </c>
      <c r="I71" s="153" t="str">
        <f aca="false">IF('(入力①) 基本情報入力シート'!J92="","",'(入力①) 基本情報入力シート'!J92)</f>
        <v/>
      </c>
      <c r="J71" s="153" t="str">
        <f aca="false">IF('(入力①) 基本情報入力シート'!K92="","",'(入力①) 基本情報入力シート'!K92)</f>
        <v/>
      </c>
      <c r="K71" s="154" t="str">
        <f aca="false">IF('(入力①) 基本情報入力シート'!L92="","",'(入力①) 基本情報入力シート'!L92)</f>
        <v/>
      </c>
      <c r="L71" s="155" t="str">
        <f aca="false">IF('(入力①) 基本情報入力シート'!M92="","",'(入力①) 基本情報入力シート'!M92)</f>
        <v/>
      </c>
      <c r="M71" s="156" t="str">
        <f aca="false">IF('(入力①) 基本情報入力シート'!R92="","",'(入力①) 基本情報入力シート'!R92)</f>
        <v/>
      </c>
      <c r="N71" s="156" t="str">
        <f aca="false">IF('(入力①) 基本情報入力シート'!W92="","",'(入力①) 基本情報入力シート'!W92)</f>
        <v/>
      </c>
      <c r="O71" s="156" t="str">
        <f aca="false">IF('(入力①) 基本情報入力シート'!X92="","",'(入力①) 基本情報入力シート'!X92)</f>
        <v/>
      </c>
      <c r="P71" s="157" t="str">
        <f aca="false">IF('(入力①) 基本情報入力シート'!Y92="","",'(入力①) 基本情報入力シート'!Y92)</f>
        <v/>
      </c>
      <c r="Q71" s="158" t="str">
        <f aca="false">IF('(入力①) 基本情報入力シート'!Z92="","",'(入力①) 基本情報入力シート'!Z92)</f>
        <v/>
      </c>
      <c r="R71" s="159" t="str">
        <f aca="false">IF('(入力①) 基本情報入力シート'!AA92="","",'(入力①) 基本情報入力シート'!AA92)</f>
        <v/>
      </c>
      <c r="S71" s="160"/>
      <c r="T71" s="161"/>
      <c r="U71" s="162" t="e">
        <f aca="false">IF(P71="","",VLOOKUP(P71,))</f>
        <v>#N/A</v>
      </c>
      <c r="V71" s="163" t="s">
        <v>92</v>
      </c>
      <c r="W71" s="164"/>
      <c r="X71" s="165" t="s">
        <v>93</v>
      </c>
      <c r="Y71" s="164"/>
      <c r="Z71" s="166" t="s">
        <v>94</v>
      </c>
      <c r="AA71" s="164"/>
      <c r="AB71" s="165" t="s">
        <v>93</v>
      </c>
      <c r="AC71" s="164"/>
      <c r="AD71" s="165" t="s">
        <v>95</v>
      </c>
      <c r="AE71" s="167" t="s">
        <v>96</v>
      </c>
      <c r="AF71" s="168" t="str">
        <f aca="false">IF(W71&gt;=1,(AA71*12+AC71)-(W71*12+Y71)+1,"")</f>
        <v/>
      </c>
      <c r="AG71" s="170" t="s">
        <v>97</v>
      </c>
      <c r="AH71" s="169" t="str">
        <f aca="false">IFERROR(ROUNDDOWN(ROUND(Q71*R71,0)*U71,0)*AF71,"")</f>
        <v/>
      </c>
    </row>
    <row r="72" customFormat="false" ht="36.75" hidden="false" customHeight="true" outlineLevel="0" collapsed="false">
      <c r="A72" s="150" t="n">
        <f aca="false">A71+1</f>
        <v>61</v>
      </c>
      <c r="B72" s="151" t="str">
        <f aca="false">IF('(入力①) 基本情報入力シート'!C93="","",'(入力①) 基本情報入力シート'!C93)</f>
        <v/>
      </c>
      <c r="C72" s="152" t="str">
        <f aca="false">IF('(入力①) 基本情報入力シート'!D93="","",'(入力①) 基本情報入力シート'!D93)</f>
        <v/>
      </c>
      <c r="D72" s="153" t="str">
        <f aca="false">IF('(入力①) 基本情報入力シート'!E93="","",'(入力①) 基本情報入力シート'!E93)</f>
        <v/>
      </c>
      <c r="E72" s="153" t="str">
        <f aca="false">IF('(入力①) 基本情報入力シート'!F93="","",'(入力①) 基本情報入力シート'!F93)</f>
        <v/>
      </c>
      <c r="F72" s="153" t="str">
        <f aca="false">IF('(入力①) 基本情報入力シート'!G93="","",'(入力①) 基本情報入力シート'!G93)</f>
        <v/>
      </c>
      <c r="G72" s="153" t="str">
        <f aca="false">IF('(入力①) 基本情報入力シート'!H93="","",'(入力①) 基本情報入力シート'!H93)</f>
        <v/>
      </c>
      <c r="H72" s="153" t="str">
        <f aca="false">IF('(入力①) 基本情報入力シート'!I93="","",'(入力①) 基本情報入力シート'!I93)</f>
        <v/>
      </c>
      <c r="I72" s="153" t="str">
        <f aca="false">IF('(入力①) 基本情報入力シート'!J93="","",'(入力①) 基本情報入力シート'!J93)</f>
        <v/>
      </c>
      <c r="J72" s="153" t="str">
        <f aca="false">IF('(入力①) 基本情報入力シート'!K93="","",'(入力①) 基本情報入力シート'!K93)</f>
        <v/>
      </c>
      <c r="K72" s="154" t="str">
        <f aca="false">IF('(入力①) 基本情報入力シート'!L93="","",'(入力①) 基本情報入力シート'!L93)</f>
        <v/>
      </c>
      <c r="L72" s="155" t="str">
        <f aca="false">IF('(入力①) 基本情報入力シート'!M93="","",'(入力①) 基本情報入力シート'!M93)</f>
        <v/>
      </c>
      <c r="M72" s="156" t="str">
        <f aca="false">IF('(入力①) 基本情報入力シート'!R93="","",'(入力①) 基本情報入力シート'!R93)</f>
        <v/>
      </c>
      <c r="N72" s="156" t="str">
        <f aca="false">IF('(入力①) 基本情報入力シート'!W93="","",'(入力①) 基本情報入力シート'!W93)</f>
        <v/>
      </c>
      <c r="O72" s="156" t="str">
        <f aca="false">IF('(入力①) 基本情報入力シート'!X93="","",'(入力①) 基本情報入力シート'!X93)</f>
        <v/>
      </c>
      <c r="P72" s="157" t="str">
        <f aca="false">IF('(入力①) 基本情報入力シート'!Y93="","",'(入力①) 基本情報入力シート'!Y93)</f>
        <v/>
      </c>
      <c r="Q72" s="158" t="str">
        <f aca="false">IF('(入力①) 基本情報入力シート'!Z93="","",'(入力①) 基本情報入力シート'!Z93)</f>
        <v/>
      </c>
      <c r="R72" s="159" t="str">
        <f aca="false">IF('(入力①) 基本情報入力シート'!AA93="","",'(入力①) 基本情報入力シート'!AA93)</f>
        <v/>
      </c>
      <c r="S72" s="160"/>
      <c r="T72" s="161"/>
      <c r="U72" s="162" t="e">
        <f aca="false">IF(P72="","",VLOOKUP(P72,))</f>
        <v>#N/A</v>
      </c>
      <c r="V72" s="163" t="s">
        <v>92</v>
      </c>
      <c r="W72" s="164"/>
      <c r="X72" s="165" t="s">
        <v>93</v>
      </c>
      <c r="Y72" s="164"/>
      <c r="Z72" s="166" t="s">
        <v>94</v>
      </c>
      <c r="AA72" s="164"/>
      <c r="AB72" s="165" t="s">
        <v>93</v>
      </c>
      <c r="AC72" s="164"/>
      <c r="AD72" s="165" t="s">
        <v>95</v>
      </c>
      <c r="AE72" s="167" t="s">
        <v>96</v>
      </c>
      <c r="AF72" s="168" t="str">
        <f aca="false">IF(W72&gt;=1,(AA72*12+AC72)-(W72*12+Y72)+1,"")</f>
        <v/>
      </c>
      <c r="AG72" s="170" t="s">
        <v>97</v>
      </c>
      <c r="AH72" s="169" t="str">
        <f aca="false">IFERROR(ROUNDDOWN(ROUND(Q72*R72,0)*U72,0)*AF72,"")</f>
        <v/>
      </c>
    </row>
    <row r="73" customFormat="false" ht="36.75" hidden="false" customHeight="true" outlineLevel="0" collapsed="false">
      <c r="A73" s="150" t="n">
        <f aca="false">A72+1</f>
        <v>62</v>
      </c>
      <c r="B73" s="151" t="str">
        <f aca="false">IF('(入力①) 基本情報入力シート'!C94="","",'(入力①) 基本情報入力シート'!C94)</f>
        <v/>
      </c>
      <c r="C73" s="152" t="str">
        <f aca="false">IF('(入力①) 基本情報入力シート'!D94="","",'(入力①) 基本情報入力シート'!D94)</f>
        <v/>
      </c>
      <c r="D73" s="153" t="str">
        <f aca="false">IF('(入力①) 基本情報入力シート'!E94="","",'(入力①) 基本情報入力シート'!E94)</f>
        <v/>
      </c>
      <c r="E73" s="153" t="str">
        <f aca="false">IF('(入力①) 基本情報入力シート'!F94="","",'(入力①) 基本情報入力シート'!F94)</f>
        <v/>
      </c>
      <c r="F73" s="153" t="str">
        <f aca="false">IF('(入力①) 基本情報入力シート'!G94="","",'(入力①) 基本情報入力シート'!G94)</f>
        <v/>
      </c>
      <c r="G73" s="153" t="str">
        <f aca="false">IF('(入力①) 基本情報入力シート'!H94="","",'(入力①) 基本情報入力シート'!H94)</f>
        <v/>
      </c>
      <c r="H73" s="153" t="str">
        <f aca="false">IF('(入力①) 基本情報入力シート'!I94="","",'(入力①) 基本情報入力シート'!I94)</f>
        <v/>
      </c>
      <c r="I73" s="153" t="str">
        <f aca="false">IF('(入力①) 基本情報入力シート'!J94="","",'(入力①) 基本情報入力シート'!J94)</f>
        <v/>
      </c>
      <c r="J73" s="153" t="str">
        <f aca="false">IF('(入力①) 基本情報入力シート'!K94="","",'(入力①) 基本情報入力シート'!K94)</f>
        <v/>
      </c>
      <c r="K73" s="154" t="str">
        <f aca="false">IF('(入力①) 基本情報入力シート'!L94="","",'(入力①) 基本情報入力シート'!L94)</f>
        <v/>
      </c>
      <c r="L73" s="155" t="str">
        <f aca="false">IF('(入力①) 基本情報入力シート'!M94="","",'(入力①) 基本情報入力シート'!M94)</f>
        <v/>
      </c>
      <c r="M73" s="156" t="str">
        <f aca="false">IF('(入力①) 基本情報入力シート'!R94="","",'(入力①) 基本情報入力シート'!R94)</f>
        <v/>
      </c>
      <c r="N73" s="156" t="str">
        <f aca="false">IF('(入力①) 基本情報入力シート'!W94="","",'(入力①) 基本情報入力シート'!W94)</f>
        <v/>
      </c>
      <c r="O73" s="156" t="str">
        <f aca="false">IF('(入力①) 基本情報入力シート'!X94="","",'(入力①) 基本情報入力シート'!X94)</f>
        <v/>
      </c>
      <c r="P73" s="157" t="str">
        <f aca="false">IF('(入力①) 基本情報入力シート'!Y94="","",'(入力①) 基本情報入力シート'!Y94)</f>
        <v/>
      </c>
      <c r="Q73" s="158" t="str">
        <f aca="false">IF('(入力①) 基本情報入力シート'!Z94="","",'(入力①) 基本情報入力シート'!Z94)</f>
        <v/>
      </c>
      <c r="R73" s="159" t="str">
        <f aca="false">IF('(入力①) 基本情報入力シート'!AA94="","",'(入力①) 基本情報入力シート'!AA94)</f>
        <v/>
      </c>
      <c r="S73" s="160"/>
      <c r="T73" s="161"/>
      <c r="U73" s="162" t="e">
        <f aca="false">IF(P73="","",VLOOKUP(P73,))</f>
        <v>#N/A</v>
      </c>
      <c r="V73" s="163" t="s">
        <v>92</v>
      </c>
      <c r="W73" s="164"/>
      <c r="X73" s="165" t="s">
        <v>93</v>
      </c>
      <c r="Y73" s="164"/>
      <c r="Z73" s="166" t="s">
        <v>94</v>
      </c>
      <c r="AA73" s="164"/>
      <c r="AB73" s="165" t="s">
        <v>93</v>
      </c>
      <c r="AC73" s="164"/>
      <c r="AD73" s="165" t="s">
        <v>95</v>
      </c>
      <c r="AE73" s="167" t="s">
        <v>96</v>
      </c>
      <c r="AF73" s="168" t="str">
        <f aca="false">IF(W73&gt;=1,(AA73*12+AC73)-(W73*12+Y73)+1,"")</f>
        <v/>
      </c>
      <c r="AG73" s="170" t="s">
        <v>97</v>
      </c>
      <c r="AH73" s="169" t="str">
        <f aca="false">IFERROR(ROUNDDOWN(ROUND(Q73*R73,0)*U73,0)*AF73,"")</f>
        <v/>
      </c>
    </row>
    <row r="74" customFormat="false" ht="36.75" hidden="false" customHeight="true" outlineLevel="0" collapsed="false">
      <c r="A74" s="150" t="n">
        <f aca="false">A73+1</f>
        <v>63</v>
      </c>
      <c r="B74" s="151" t="str">
        <f aca="false">IF('(入力①) 基本情報入力シート'!C95="","",'(入力①) 基本情報入力シート'!C95)</f>
        <v/>
      </c>
      <c r="C74" s="152" t="str">
        <f aca="false">IF('(入力①) 基本情報入力シート'!D95="","",'(入力①) 基本情報入力シート'!D95)</f>
        <v/>
      </c>
      <c r="D74" s="153" t="str">
        <f aca="false">IF('(入力①) 基本情報入力シート'!E95="","",'(入力①) 基本情報入力シート'!E95)</f>
        <v/>
      </c>
      <c r="E74" s="153" t="str">
        <f aca="false">IF('(入力①) 基本情報入力シート'!F95="","",'(入力①) 基本情報入力シート'!F95)</f>
        <v/>
      </c>
      <c r="F74" s="153" t="str">
        <f aca="false">IF('(入力①) 基本情報入力シート'!G95="","",'(入力①) 基本情報入力シート'!G95)</f>
        <v/>
      </c>
      <c r="G74" s="153" t="str">
        <f aca="false">IF('(入力①) 基本情報入力シート'!H95="","",'(入力①) 基本情報入力シート'!H95)</f>
        <v/>
      </c>
      <c r="H74" s="153" t="str">
        <f aca="false">IF('(入力①) 基本情報入力シート'!I95="","",'(入力①) 基本情報入力シート'!I95)</f>
        <v/>
      </c>
      <c r="I74" s="153" t="str">
        <f aca="false">IF('(入力①) 基本情報入力シート'!J95="","",'(入力①) 基本情報入力シート'!J95)</f>
        <v/>
      </c>
      <c r="J74" s="153" t="str">
        <f aca="false">IF('(入力①) 基本情報入力シート'!K95="","",'(入力①) 基本情報入力シート'!K95)</f>
        <v/>
      </c>
      <c r="K74" s="154" t="str">
        <f aca="false">IF('(入力①) 基本情報入力シート'!L95="","",'(入力①) 基本情報入力シート'!L95)</f>
        <v/>
      </c>
      <c r="L74" s="155" t="str">
        <f aca="false">IF('(入力①) 基本情報入力シート'!M95="","",'(入力①) 基本情報入力シート'!M95)</f>
        <v/>
      </c>
      <c r="M74" s="156" t="str">
        <f aca="false">IF('(入力①) 基本情報入力シート'!R95="","",'(入力①) 基本情報入力シート'!R95)</f>
        <v/>
      </c>
      <c r="N74" s="156" t="str">
        <f aca="false">IF('(入力①) 基本情報入力シート'!W95="","",'(入力①) 基本情報入力シート'!W95)</f>
        <v/>
      </c>
      <c r="O74" s="156" t="str">
        <f aca="false">IF('(入力①) 基本情報入力シート'!X95="","",'(入力①) 基本情報入力シート'!X95)</f>
        <v/>
      </c>
      <c r="P74" s="157" t="str">
        <f aca="false">IF('(入力①) 基本情報入力シート'!Y95="","",'(入力①) 基本情報入力シート'!Y95)</f>
        <v/>
      </c>
      <c r="Q74" s="158" t="str">
        <f aca="false">IF('(入力①) 基本情報入力シート'!Z95="","",'(入力①) 基本情報入力シート'!Z95)</f>
        <v/>
      </c>
      <c r="R74" s="159" t="str">
        <f aca="false">IF('(入力①) 基本情報入力シート'!AA95="","",'(入力①) 基本情報入力シート'!AA95)</f>
        <v/>
      </c>
      <c r="S74" s="160"/>
      <c r="T74" s="161"/>
      <c r="U74" s="162" t="e">
        <f aca="false">IF(P74="","",VLOOKUP(P74,))</f>
        <v>#N/A</v>
      </c>
      <c r="V74" s="163" t="s">
        <v>92</v>
      </c>
      <c r="W74" s="164"/>
      <c r="X74" s="165" t="s">
        <v>93</v>
      </c>
      <c r="Y74" s="164"/>
      <c r="Z74" s="166" t="s">
        <v>94</v>
      </c>
      <c r="AA74" s="164"/>
      <c r="AB74" s="165" t="s">
        <v>93</v>
      </c>
      <c r="AC74" s="164"/>
      <c r="AD74" s="165" t="s">
        <v>95</v>
      </c>
      <c r="AE74" s="167" t="s">
        <v>96</v>
      </c>
      <c r="AF74" s="168" t="str">
        <f aca="false">IF(W74&gt;=1,(AA74*12+AC74)-(W74*12+Y74)+1,"")</f>
        <v/>
      </c>
      <c r="AG74" s="170" t="s">
        <v>97</v>
      </c>
      <c r="AH74" s="169" t="str">
        <f aca="false">IFERROR(ROUNDDOWN(ROUND(Q74*R74,0)*U74,0)*AF74,"")</f>
        <v/>
      </c>
    </row>
    <row r="75" customFormat="false" ht="36.75" hidden="false" customHeight="true" outlineLevel="0" collapsed="false">
      <c r="A75" s="150" t="n">
        <f aca="false">A74+1</f>
        <v>64</v>
      </c>
      <c r="B75" s="151" t="str">
        <f aca="false">IF('(入力①) 基本情報入力シート'!C96="","",'(入力①) 基本情報入力シート'!C96)</f>
        <v/>
      </c>
      <c r="C75" s="152" t="str">
        <f aca="false">IF('(入力①) 基本情報入力シート'!D96="","",'(入力①) 基本情報入力シート'!D96)</f>
        <v/>
      </c>
      <c r="D75" s="153" t="str">
        <f aca="false">IF('(入力①) 基本情報入力シート'!E96="","",'(入力①) 基本情報入力シート'!E96)</f>
        <v/>
      </c>
      <c r="E75" s="153" t="str">
        <f aca="false">IF('(入力①) 基本情報入力シート'!F96="","",'(入力①) 基本情報入力シート'!F96)</f>
        <v/>
      </c>
      <c r="F75" s="153" t="str">
        <f aca="false">IF('(入力①) 基本情報入力シート'!G96="","",'(入力①) 基本情報入力シート'!G96)</f>
        <v/>
      </c>
      <c r="G75" s="153" t="str">
        <f aca="false">IF('(入力①) 基本情報入力シート'!H96="","",'(入力①) 基本情報入力シート'!H96)</f>
        <v/>
      </c>
      <c r="H75" s="153" t="str">
        <f aca="false">IF('(入力①) 基本情報入力シート'!I96="","",'(入力①) 基本情報入力シート'!I96)</f>
        <v/>
      </c>
      <c r="I75" s="153" t="str">
        <f aca="false">IF('(入力①) 基本情報入力シート'!J96="","",'(入力①) 基本情報入力シート'!J96)</f>
        <v/>
      </c>
      <c r="J75" s="153" t="str">
        <f aca="false">IF('(入力①) 基本情報入力シート'!K96="","",'(入力①) 基本情報入力シート'!K96)</f>
        <v/>
      </c>
      <c r="K75" s="154" t="str">
        <f aca="false">IF('(入力①) 基本情報入力シート'!L96="","",'(入力①) 基本情報入力シート'!L96)</f>
        <v/>
      </c>
      <c r="L75" s="155" t="str">
        <f aca="false">IF('(入力①) 基本情報入力シート'!M96="","",'(入力①) 基本情報入力シート'!M96)</f>
        <v/>
      </c>
      <c r="M75" s="156" t="str">
        <f aca="false">IF('(入力①) 基本情報入力シート'!R96="","",'(入力①) 基本情報入力シート'!R96)</f>
        <v/>
      </c>
      <c r="N75" s="156" t="str">
        <f aca="false">IF('(入力①) 基本情報入力シート'!W96="","",'(入力①) 基本情報入力シート'!W96)</f>
        <v/>
      </c>
      <c r="O75" s="156" t="str">
        <f aca="false">IF('(入力①) 基本情報入力シート'!X96="","",'(入力①) 基本情報入力シート'!X96)</f>
        <v/>
      </c>
      <c r="P75" s="157" t="str">
        <f aca="false">IF('(入力①) 基本情報入力シート'!Y96="","",'(入力①) 基本情報入力シート'!Y96)</f>
        <v/>
      </c>
      <c r="Q75" s="158" t="str">
        <f aca="false">IF('(入力①) 基本情報入力シート'!Z96="","",'(入力①) 基本情報入力シート'!Z96)</f>
        <v/>
      </c>
      <c r="R75" s="159" t="str">
        <f aca="false">IF('(入力①) 基本情報入力シート'!AA96="","",'(入力①) 基本情報入力シート'!AA96)</f>
        <v/>
      </c>
      <c r="S75" s="160"/>
      <c r="T75" s="161"/>
      <c r="U75" s="162" t="e">
        <f aca="false">IF(P75="","",VLOOKUP(P75,))</f>
        <v>#N/A</v>
      </c>
      <c r="V75" s="163" t="s">
        <v>92</v>
      </c>
      <c r="W75" s="164"/>
      <c r="X75" s="165" t="s">
        <v>93</v>
      </c>
      <c r="Y75" s="164"/>
      <c r="Z75" s="166" t="s">
        <v>94</v>
      </c>
      <c r="AA75" s="164"/>
      <c r="AB75" s="165" t="s">
        <v>93</v>
      </c>
      <c r="AC75" s="164"/>
      <c r="AD75" s="165" t="s">
        <v>95</v>
      </c>
      <c r="AE75" s="167" t="s">
        <v>96</v>
      </c>
      <c r="AF75" s="168" t="str">
        <f aca="false">IF(W75&gt;=1,(AA75*12+AC75)-(W75*12+Y75)+1,"")</f>
        <v/>
      </c>
      <c r="AG75" s="170" t="s">
        <v>97</v>
      </c>
      <c r="AH75" s="169" t="str">
        <f aca="false">IFERROR(ROUNDDOWN(ROUND(Q75*R75,0)*U75,0)*AF75,"")</f>
        <v/>
      </c>
    </row>
    <row r="76" customFormat="false" ht="36.75" hidden="false" customHeight="true" outlineLevel="0" collapsed="false">
      <c r="A76" s="150" t="n">
        <f aca="false">A75+1</f>
        <v>65</v>
      </c>
      <c r="B76" s="151" t="str">
        <f aca="false">IF('(入力①) 基本情報入力シート'!C97="","",'(入力①) 基本情報入力シート'!C97)</f>
        <v/>
      </c>
      <c r="C76" s="152" t="str">
        <f aca="false">IF('(入力①) 基本情報入力シート'!D97="","",'(入力①) 基本情報入力シート'!D97)</f>
        <v/>
      </c>
      <c r="D76" s="153" t="str">
        <f aca="false">IF('(入力①) 基本情報入力シート'!E97="","",'(入力①) 基本情報入力シート'!E97)</f>
        <v/>
      </c>
      <c r="E76" s="153" t="str">
        <f aca="false">IF('(入力①) 基本情報入力シート'!F97="","",'(入力①) 基本情報入力シート'!F97)</f>
        <v/>
      </c>
      <c r="F76" s="153" t="str">
        <f aca="false">IF('(入力①) 基本情報入力シート'!G97="","",'(入力①) 基本情報入力シート'!G97)</f>
        <v/>
      </c>
      <c r="G76" s="153" t="str">
        <f aca="false">IF('(入力①) 基本情報入力シート'!H97="","",'(入力①) 基本情報入力シート'!H97)</f>
        <v/>
      </c>
      <c r="H76" s="153" t="str">
        <f aca="false">IF('(入力①) 基本情報入力シート'!I97="","",'(入力①) 基本情報入力シート'!I97)</f>
        <v/>
      </c>
      <c r="I76" s="153" t="str">
        <f aca="false">IF('(入力①) 基本情報入力シート'!J97="","",'(入力①) 基本情報入力シート'!J97)</f>
        <v/>
      </c>
      <c r="J76" s="153" t="str">
        <f aca="false">IF('(入力①) 基本情報入力シート'!K97="","",'(入力①) 基本情報入力シート'!K97)</f>
        <v/>
      </c>
      <c r="K76" s="154" t="str">
        <f aca="false">IF('(入力①) 基本情報入力シート'!L97="","",'(入力①) 基本情報入力シート'!L97)</f>
        <v/>
      </c>
      <c r="L76" s="155" t="str">
        <f aca="false">IF('(入力①) 基本情報入力シート'!M97="","",'(入力①) 基本情報入力シート'!M97)</f>
        <v/>
      </c>
      <c r="M76" s="156" t="str">
        <f aca="false">IF('(入力①) 基本情報入力シート'!R97="","",'(入力①) 基本情報入力シート'!R97)</f>
        <v/>
      </c>
      <c r="N76" s="156" t="str">
        <f aca="false">IF('(入力①) 基本情報入力シート'!W97="","",'(入力①) 基本情報入力シート'!W97)</f>
        <v/>
      </c>
      <c r="O76" s="156" t="str">
        <f aca="false">IF('(入力①) 基本情報入力シート'!X97="","",'(入力①) 基本情報入力シート'!X97)</f>
        <v/>
      </c>
      <c r="P76" s="157" t="str">
        <f aca="false">IF('(入力①) 基本情報入力シート'!Y97="","",'(入力①) 基本情報入力シート'!Y97)</f>
        <v/>
      </c>
      <c r="Q76" s="158" t="str">
        <f aca="false">IF('(入力①) 基本情報入力シート'!Z97="","",'(入力①) 基本情報入力シート'!Z97)</f>
        <v/>
      </c>
      <c r="R76" s="159" t="str">
        <f aca="false">IF('(入力①) 基本情報入力シート'!AA97="","",'(入力①) 基本情報入力シート'!AA97)</f>
        <v/>
      </c>
      <c r="S76" s="160"/>
      <c r="T76" s="161"/>
      <c r="U76" s="162" t="e">
        <f aca="false">IF(P76="","",VLOOKUP(P76,))</f>
        <v>#N/A</v>
      </c>
      <c r="V76" s="163" t="s">
        <v>92</v>
      </c>
      <c r="W76" s="164"/>
      <c r="X76" s="165" t="s">
        <v>93</v>
      </c>
      <c r="Y76" s="164"/>
      <c r="Z76" s="166" t="s">
        <v>94</v>
      </c>
      <c r="AA76" s="164"/>
      <c r="AB76" s="165" t="s">
        <v>93</v>
      </c>
      <c r="AC76" s="164"/>
      <c r="AD76" s="165" t="s">
        <v>95</v>
      </c>
      <c r="AE76" s="167" t="s">
        <v>96</v>
      </c>
      <c r="AF76" s="168" t="str">
        <f aca="false">IF(W76&gt;=1,(AA76*12+AC76)-(W76*12+Y76)+1,"")</f>
        <v/>
      </c>
      <c r="AG76" s="170" t="s">
        <v>97</v>
      </c>
      <c r="AH76" s="169" t="str">
        <f aca="false">IFERROR(ROUNDDOWN(ROUND(Q76*R76,0)*U76,0)*AF76,"")</f>
        <v/>
      </c>
    </row>
    <row r="77" customFormat="false" ht="36.75" hidden="false" customHeight="true" outlineLevel="0" collapsed="false">
      <c r="A77" s="150" t="n">
        <f aca="false">A76+1</f>
        <v>66</v>
      </c>
      <c r="B77" s="151" t="str">
        <f aca="false">IF('(入力①) 基本情報入力シート'!C98="","",'(入力①) 基本情報入力シート'!C98)</f>
        <v/>
      </c>
      <c r="C77" s="152" t="str">
        <f aca="false">IF('(入力①) 基本情報入力シート'!D98="","",'(入力①) 基本情報入力シート'!D98)</f>
        <v/>
      </c>
      <c r="D77" s="153" t="str">
        <f aca="false">IF('(入力①) 基本情報入力シート'!E98="","",'(入力①) 基本情報入力シート'!E98)</f>
        <v/>
      </c>
      <c r="E77" s="153" t="str">
        <f aca="false">IF('(入力①) 基本情報入力シート'!F98="","",'(入力①) 基本情報入力シート'!F98)</f>
        <v/>
      </c>
      <c r="F77" s="153" t="str">
        <f aca="false">IF('(入力①) 基本情報入力シート'!G98="","",'(入力①) 基本情報入力シート'!G98)</f>
        <v/>
      </c>
      <c r="G77" s="153" t="str">
        <f aca="false">IF('(入力①) 基本情報入力シート'!H98="","",'(入力①) 基本情報入力シート'!H98)</f>
        <v/>
      </c>
      <c r="H77" s="153" t="str">
        <f aca="false">IF('(入力①) 基本情報入力シート'!I98="","",'(入力①) 基本情報入力シート'!I98)</f>
        <v/>
      </c>
      <c r="I77" s="153" t="str">
        <f aca="false">IF('(入力①) 基本情報入力シート'!J98="","",'(入力①) 基本情報入力シート'!J98)</f>
        <v/>
      </c>
      <c r="J77" s="153" t="str">
        <f aca="false">IF('(入力①) 基本情報入力シート'!K98="","",'(入力①) 基本情報入力シート'!K98)</f>
        <v/>
      </c>
      <c r="K77" s="154" t="str">
        <f aca="false">IF('(入力①) 基本情報入力シート'!L98="","",'(入力①) 基本情報入力シート'!L98)</f>
        <v/>
      </c>
      <c r="L77" s="155" t="str">
        <f aca="false">IF('(入力①) 基本情報入力シート'!M98="","",'(入力①) 基本情報入力シート'!M98)</f>
        <v/>
      </c>
      <c r="M77" s="156" t="str">
        <f aca="false">IF('(入力①) 基本情報入力シート'!R98="","",'(入力①) 基本情報入力シート'!R98)</f>
        <v/>
      </c>
      <c r="N77" s="156" t="str">
        <f aca="false">IF('(入力①) 基本情報入力シート'!W98="","",'(入力①) 基本情報入力シート'!W98)</f>
        <v/>
      </c>
      <c r="O77" s="156" t="str">
        <f aca="false">IF('(入力①) 基本情報入力シート'!X98="","",'(入力①) 基本情報入力シート'!X98)</f>
        <v/>
      </c>
      <c r="P77" s="157" t="str">
        <f aca="false">IF('(入力①) 基本情報入力シート'!Y98="","",'(入力①) 基本情報入力シート'!Y98)</f>
        <v/>
      </c>
      <c r="Q77" s="158" t="str">
        <f aca="false">IF('(入力①) 基本情報入力シート'!Z98="","",'(入力①) 基本情報入力シート'!Z98)</f>
        <v/>
      </c>
      <c r="R77" s="159" t="str">
        <f aca="false">IF('(入力①) 基本情報入力シート'!AA98="","",'(入力①) 基本情報入力シート'!AA98)</f>
        <v/>
      </c>
      <c r="S77" s="160"/>
      <c r="T77" s="161"/>
      <c r="U77" s="162" t="e">
        <f aca="false">IF(P77="","",VLOOKUP(P77,))</f>
        <v>#N/A</v>
      </c>
      <c r="V77" s="163" t="s">
        <v>92</v>
      </c>
      <c r="W77" s="164"/>
      <c r="X77" s="165" t="s">
        <v>93</v>
      </c>
      <c r="Y77" s="164"/>
      <c r="Z77" s="166" t="s">
        <v>94</v>
      </c>
      <c r="AA77" s="164"/>
      <c r="AB77" s="165" t="s">
        <v>93</v>
      </c>
      <c r="AC77" s="164"/>
      <c r="AD77" s="165" t="s">
        <v>95</v>
      </c>
      <c r="AE77" s="167" t="s">
        <v>96</v>
      </c>
      <c r="AF77" s="168" t="str">
        <f aca="false">IF(W77&gt;=1,(AA77*12+AC77)-(W77*12+Y77)+1,"")</f>
        <v/>
      </c>
      <c r="AG77" s="170" t="s">
        <v>97</v>
      </c>
      <c r="AH77" s="169" t="str">
        <f aca="false">IFERROR(ROUNDDOWN(ROUND(Q77*R77,0)*U77,0)*AF77,"")</f>
        <v/>
      </c>
    </row>
    <row r="78" customFormat="false" ht="36.75" hidden="false" customHeight="true" outlineLevel="0" collapsed="false">
      <c r="A78" s="150" t="n">
        <f aca="false">A77+1</f>
        <v>67</v>
      </c>
      <c r="B78" s="151" t="str">
        <f aca="false">IF('(入力①) 基本情報入力シート'!C99="","",'(入力①) 基本情報入力シート'!C99)</f>
        <v/>
      </c>
      <c r="C78" s="152" t="str">
        <f aca="false">IF('(入力①) 基本情報入力シート'!D99="","",'(入力①) 基本情報入力シート'!D99)</f>
        <v/>
      </c>
      <c r="D78" s="153" t="str">
        <f aca="false">IF('(入力①) 基本情報入力シート'!E99="","",'(入力①) 基本情報入力シート'!E99)</f>
        <v/>
      </c>
      <c r="E78" s="153" t="str">
        <f aca="false">IF('(入力①) 基本情報入力シート'!F99="","",'(入力①) 基本情報入力シート'!F99)</f>
        <v/>
      </c>
      <c r="F78" s="153" t="str">
        <f aca="false">IF('(入力①) 基本情報入力シート'!G99="","",'(入力①) 基本情報入力シート'!G99)</f>
        <v/>
      </c>
      <c r="G78" s="153" t="str">
        <f aca="false">IF('(入力①) 基本情報入力シート'!H99="","",'(入力①) 基本情報入力シート'!H99)</f>
        <v/>
      </c>
      <c r="H78" s="153" t="str">
        <f aca="false">IF('(入力①) 基本情報入力シート'!I99="","",'(入力①) 基本情報入力シート'!I99)</f>
        <v/>
      </c>
      <c r="I78" s="153" t="str">
        <f aca="false">IF('(入力①) 基本情報入力シート'!J99="","",'(入力①) 基本情報入力シート'!J99)</f>
        <v/>
      </c>
      <c r="J78" s="153" t="str">
        <f aca="false">IF('(入力①) 基本情報入力シート'!K99="","",'(入力①) 基本情報入力シート'!K99)</f>
        <v/>
      </c>
      <c r="K78" s="154" t="str">
        <f aca="false">IF('(入力①) 基本情報入力シート'!L99="","",'(入力①) 基本情報入力シート'!L99)</f>
        <v/>
      </c>
      <c r="L78" s="155" t="str">
        <f aca="false">IF('(入力①) 基本情報入力シート'!M99="","",'(入力①) 基本情報入力シート'!M99)</f>
        <v/>
      </c>
      <c r="M78" s="156" t="str">
        <f aca="false">IF('(入力①) 基本情報入力シート'!R99="","",'(入力①) 基本情報入力シート'!R99)</f>
        <v/>
      </c>
      <c r="N78" s="156" t="str">
        <f aca="false">IF('(入力①) 基本情報入力シート'!W99="","",'(入力①) 基本情報入力シート'!W99)</f>
        <v/>
      </c>
      <c r="O78" s="156" t="str">
        <f aca="false">IF('(入力①) 基本情報入力シート'!X99="","",'(入力①) 基本情報入力シート'!X99)</f>
        <v/>
      </c>
      <c r="P78" s="157" t="str">
        <f aca="false">IF('(入力①) 基本情報入力シート'!Y99="","",'(入力①) 基本情報入力シート'!Y99)</f>
        <v/>
      </c>
      <c r="Q78" s="158" t="str">
        <f aca="false">IF('(入力①) 基本情報入力シート'!Z99="","",'(入力①) 基本情報入力シート'!Z99)</f>
        <v/>
      </c>
      <c r="R78" s="159" t="str">
        <f aca="false">IF('(入力①) 基本情報入力シート'!AA99="","",'(入力①) 基本情報入力シート'!AA99)</f>
        <v/>
      </c>
      <c r="S78" s="160"/>
      <c r="T78" s="161"/>
      <c r="U78" s="162" t="e">
        <f aca="false">IF(P78="","",VLOOKUP(P78,))</f>
        <v>#N/A</v>
      </c>
      <c r="V78" s="163" t="s">
        <v>92</v>
      </c>
      <c r="W78" s="164"/>
      <c r="X78" s="165" t="s">
        <v>93</v>
      </c>
      <c r="Y78" s="164"/>
      <c r="Z78" s="166" t="s">
        <v>94</v>
      </c>
      <c r="AA78" s="164"/>
      <c r="AB78" s="165" t="s">
        <v>93</v>
      </c>
      <c r="AC78" s="164"/>
      <c r="AD78" s="165" t="s">
        <v>95</v>
      </c>
      <c r="AE78" s="167" t="s">
        <v>96</v>
      </c>
      <c r="AF78" s="168" t="str">
        <f aca="false">IF(W78&gt;=1,(AA78*12+AC78)-(W78*12+Y78)+1,"")</f>
        <v/>
      </c>
      <c r="AG78" s="170" t="s">
        <v>97</v>
      </c>
      <c r="AH78" s="169" t="str">
        <f aca="false">IFERROR(ROUNDDOWN(ROUND(Q78*R78,0)*U78,0)*AF78,"")</f>
        <v/>
      </c>
    </row>
    <row r="79" customFormat="false" ht="36.75" hidden="false" customHeight="true" outlineLevel="0" collapsed="false">
      <c r="A79" s="150" t="n">
        <f aca="false">A78+1</f>
        <v>68</v>
      </c>
      <c r="B79" s="151" t="str">
        <f aca="false">IF('(入力①) 基本情報入力シート'!C100="","",'(入力①) 基本情報入力シート'!C100)</f>
        <v/>
      </c>
      <c r="C79" s="152" t="str">
        <f aca="false">IF('(入力①) 基本情報入力シート'!D100="","",'(入力①) 基本情報入力シート'!D100)</f>
        <v/>
      </c>
      <c r="D79" s="153" t="str">
        <f aca="false">IF('(入力①) 基本情報入力シート'!E100="","",'(入力①) 基本情報入力シート'!E100)</f>
        <v/>
      </c>
      <c r="E79" s="153" t="str">
        <f aca="false">IF('(入力①) 基本情報入力シート'!F100="","",'(入力①) 基本情報入力シート'!F100)</f>
        <v/>
      </c>
      <c r="F79" s="153" t="str">
        <f aca="false">IF('(入力①) 基本情報入力シート'!G100="","",'(入力①) 基本情報入力シート'!G100)</f>
        <v/>
      </c>
      <c r="G79" s="153" t="str">
        <f aca="false">IF('(入力①) 基本情報入力シート'!H100="","",'(入力①) 基本情報入力シート'!H100)</f>
        <v/>
      </c>
      <c r="H79" s="153" t="str">
        <f aca="false">IF('(入力①) 基本情報入力シート'!I100="","",'(入力①) 基本情報入力シート'!I100)</f>
        <v/>
      </c>
      <c r="I79" s="153" t="str">
        <f aca="false">IF('(入力①) 基本情報入力シート'!J100="","",'(入力①) 基本情報入力シート'!J100)</f>
        <v/>
      </c>
      <c r="J79" s="153" t="str">
        <f aca="false">IF('(入力①) 基本情報入力シート'!K100="","",'(入力①) 基本情報入力シート'!K100)</f>
        <v/>
      </c>
      <c r="K79" s="154" t="str">
        <f aca="false">IF('(入力①) 基本情報入力シート'!L100="","",'(入力①) 基本情報入力シート'!L100)</f>
        <v/>
      </c>
      <c r="L79" s="155" t="str">
        <f aca="false">IF('(入力①) 基本情報入力シート'!M100="","",'(入力①) 基本情報入力シート'!M100)</f>
        <v/>
      </c>
      <c r="M79" s="156" t="str">
        <f aca="false">IF('(入力①) 基本情報入力シート'!R100="","",'(入力①) 基本情報入力シート'!R100)</f>
        <v/>
      </c>
      <c r="N79" s="156" t="str">
        <f aca="false">IF('(入力①) 基本情報入力シート'!W100="","",'(入力①) 基本情報入力シート'!W100)</f>
        <v/>
      </c>
      <c r="O79" s="156" t="str">
        <f aca="false">IF('(入力①) 基本情報入力シート'!X100="","",'(入力①) 基本情報入力シート'!X100)</f>
        <v/>
      </c>
      <c r="P79" s="157" t="str">
        <f aca="false">IF('(入力①) 基本情報入力シート'!Y100="","",'(入力①) 基本情報入力シート'!Y100)</f>
        <v/>
      </c>
      <c r="Q79" s="158" t="str">
        <f aca="false">IF('(入力①) 基本情報入力シート'!Z100="","",'(入力①) 基本情報入力シート'!Z100)</f>
        <v/>
      </c>
      <c r="R79" s="159" t="str">
        <f aca="false">IF('(入力①) 基本情報入力シート'!AA100="","",'(入力①) 基本情報入力シート'!AA100)</f>
        <v/>
      </c>
      <c r="S79" s="160"/>
      <c r="T79" s="161"/>
      <c r="U79" s="162" t="e">
        <f aca="false">IF(P79="","",VLOOKUP(P79,))</f>
        <v>#N/A</v>
      </c>
      <c r="V79" s="163" t="s">
        <v>92</v>
      </c>
      <c r="W79" s="164"/>
      <c r="X79" s="165" t="s">
        <v>93</v>
      </c>
      <c r="Y79" s="164"/>
      <c r="Z79" s="166" t="s">
        <v>94</v>
      </c>
      <c r="AA79" s="164"/>
      <c r="AB79" s="165" t="s">
        <v>93</v>
      </c>
      <c r="AC79" s="164"/>
      <c r="AD79" s="165" t="s">
        <v>95</v>
      </c>
      <c r="AE79" s="167" t="s">
        <v>96</v>
      </c>
      <c r="AF79" s="168" t="str">
        <f aca="false">IF(W79&gt;=1,(AA79*12+AC79)-(W79*12+Y79)+1,"")</f>
        <v/>
      </c>
      <c r="AG79" s="170" t="s">
        <v>97</v>
      </c>
      <c r="AH79" s="169" t="str">
        <f aca="false">IFERROR(ROUNDDOWN(ROUND(Q79*R79,0)*U79,0)*AF79,"")</f>
        <v/>
      </c>
    </row>
    <row r="80" customFormat="false" ht="36.75" hidden="false" customHeight="true" outlineLevel="0" collapsed="false">
      <c r="A80" s="150" t="n">
        <f aca="false">A79+1</f>
        <v>69</v>
      </c>
      <c r="B80" s="151" t="str">
        <f aca="false">IF('(入力①) 基本情報入力シート'!C101="","",'(入力①) 基本情報入力シート'!C101)</f>
        <v/>
      </c>
      <c r="C80" s="152" t="str">
        <f aca="false">IF('(入力①) 基本情報入力シート'!D101="","",'(入力①) 基本情報入力シート'!D101)</f>
        <v/>
      </c>
      <c r="D80" s="153" t="str">
        <f aca="false">IF('(入力①) 基本情報入力シート'!E101="","",'(入力①) 基本情報入力シート'!E101)</f>
        <v/>
      </c>
      <c r="E80" s="153" t="str">
        <f aca="false">IF('(入力①) 基本情報入力シート'!F101="","",'(入力①) 基本情報入力シート'!F101)</f>
        <v/>
      </c>
      <c r="F80" s="153" t="str">
        <f aca="false">IF('(入力①) 基本情報入力シート'!G101="","",'(入力①) 基本情報入力シート'!G101)</f>
        <v/>
      </c>
      <c r="G80" s="153" t="str">
        <f aca="false">IF('(入力①) 基本情報入力シート'!H101="","",'(入力①) 基本情報入力シート'!H101)</f>
        <v/>
      </c>
      <c r="H80" s="153" t="str">
        <f aca="false">IF('(入力①) 基本情報入力シート'!I101="","",'(入力①) 基本情報入力シート'!I101)</f>
        <v/>
      </c>
      <c r="I80" s="153" t="str">
        <f aca="false">IF('(入力①) 基本情報入力シート'!J101="","",'(入力①) 基本情報入力シート'!J101)</f>
        <v/>
      </c>
      <c r="J80" s="153" t="str">
        <f aca="false">IF('(入力①) 基本情報入力シート'!K101="","",'(入力①) 基本情報入力シート'!K101)</f>
        <v/>
      </c>
      <c r="K80" s="154" t="str">
        <f aca="false">IF('(入力①) 基本情報入力シート'!L101="","",'(入力①) 基本情報入力シート'!L101)</f>
        <v/>
      </c>
      <c r="L80" s="155" t="str">
        <f aca="false">IF('(入力①) 基本情報入力シート'!M101="","",'(入力①) 基本情報入力シート'!M101)</f>
        <v/>
      </c>
      <c r="M80" s="156" t="str">
        <f aca="false">IF('(入力①) 基本情報入力シート'!R101="","",'(入力①) 基本情報入力シート'!R101)</f>
        <v/>
      </c>
      <c r="N80" s="156" t="str">
        <f aca="false">IF('(入力①) 基本情報入力シート'!W101="","",'(入力①) 基本情報入力シート'!W101)</f>
        <v/>
      </c>
      <c r="O80" s="156" t="str">
        <f aca="false">IF('(入力①) 基本情報入力シート'!X101="","",'(入力①) 基本情報入力シート'!X101)</f>
        <v/>
      </c>
      <c r="P80" s="157" t="str">
        <f aca="false">IF('(入力①) 基本情報入力シート'!Y101="","",'(入力①) 基本情報入力シート'!Y101)</f>
        <v/>
      </c>
      <c r="Q80" s="158" t="str">
        <f aca="false">IF('(入力①) 基本情報入力シート'!Z101="","",'(入力①) 基本情報入力シート'!Z101)</f>
        <v/>
      </c>
      <c r="R80" s="159" t="str">
        <f aca="false">IF('(入力①) 基本情報入力シート'!AA101="","",'(入力①) 基本情報入力シート'!AA101)</f>
        <v/>
      </c>
      <c r="S80" s="160"/>
      <c r="T80" s="161"/>
      <c r="U80" s="162" t="e">
        <f aca="false">IF(P80="","",VLOOKUP(P80,))</f>
        <v>#N/A</v>
      </c>
      <c r="V80" s="163" t="s">
        <v>92</v>
      </c>
      <c r="W80" s="164"/>
      <c r="X80" s="165" t="s">
        <v>93</v>
      </c>
      <c r="Y80" s="164"/>
      <c r="Z80" s="166" t="s">
        <v>94</v>
      </c>
      <c r="AA80" s="164"/>
      <c r="AB80" s="165" t="s">
        <v>93</v>
      </c>
      <c r="AC80" s="164"/>
      <c r="AD80" s="165" t="s">
        <v>95</v>
      </c>
      <c r="AE80" s="167" t="s">
        <v>96</v>
      </c>
      <c r="AF80" s="168" t="str">
        <f aca="false">IF(W80&gt;=1,(AA80*12+AC80)-(W80*12+Y80)+1,"")</f>
        <v/>
      </c>
      <c r="AG80" s="170" t="s">
        <v>97</v>
      </c>
      <c r="AH80" s="169" t="str">
        <f aca="false">IFERROR(ROUNDDOWN(ROUND(Q80*R80,0)*U80,0)*AF80,"")</f>
        <v/>
      </c>
    </row>
    <row r="81" customFormat="false" ht="36.75" hidden="false" customHeight="true" outlineLevel="0" collapsed="false">
      <c r="A81" s="150" t="n">
        <f aca="false">A80+1</f>
        <v>70</v>
      </c>
      <c r="B81" s="151" t="str">
        <f aca="false">IF('(入力①) 基本情報入力シート'!C102="","",'(入力①) 基本情報入力シート'!C102)</f>
        <v/>
      </c>
      <c r="C81" s="152" t="str">
        <f aca="false">IF('(入力①) 基本情報入力シート'!D102="","",'(入力①) 基本情報入力シート'!D102)</f>
        <v/>
      </c>
      <c r="D81" s="153" t="str">
        <f aca="false">IF('(入力①) 基本情報入力シート'!E102="","",'(入力①) 基本情報入力シート'!E102)</f>
        <v/>
      </c>
      <c r="E81" s="153" t="str">
        <f aca="false">IF('(入力①) 基本情報入力シート'!F102="","",'(入力①) 基本情報入力シート'!F102)</f>
        <v/>
      </c>
      <c r="F81" s="153" t="str">
        <f aca="false">IF('(入力①) 基本情報入力シート'!G102="","",'(入力①) 基本情報入力シート'!G102)</f>
        <v/>
      </c>
      <c r="G81" s="153" t="str">
        <f aca="false">IF('(入力①) 基本情報入力シート'!H102="","",'(入力①) 基本情報入力シート'!H102)</f>
        <v/>
      </c>
      <c r="H81" s="153" t="str">
        <f aca="false">IF('(入力①) 基本情報入力シート'!I102="","",'(入力①) 基本情報入力シート'!I102)</f>
        <v/>
      </c>
      <c r="I81" s="153" t="str">
        <f aca="false">IF('(入力①) 基本情報入力シート'!J102="","",'(入力①) 基本情報入力シート'!J102)</f>
        <v/>
      </c>
      <c r="J81" s="153" t="str">
        <f aca="false">IF('(入力①) 基本情報入力シート'!K102="","",'(入力①) 基本情報入力シート'!K102)</f>
        <v/>
      </c>
      <c r="K81" s="154" t="str">
        <f aca="false">IF('(入力①) 基本情報入力シート'!L102="","",'(入力①) 基本情報入力シート'!L102)</f>
        <v/>
      </c>
      <c r="L81" s="155" t="str">
        <f aca="false">IF('(入力①) 基本情報入力シート'!M102="","",'(入力①) 基本情報入力シート'!M102)</f>
        <v/>
      </c>
      <c r="M81" s="156" t="str">
        <f aca="false">IF('(入力①) 基本情報入力シート'!R102="","",'(入力①) 基本情報入力シート'!R102)</f>
        <v/>
      </c>
      <c r="N81" s="156" t="str">
        <f aca="false">IF('(入力①) 基本情報入力シート'!W102="","",'(入力①) 基本情報入力シート'!W102)</f>
        <v/>
      </c>
      <c r="O81" s="156" t="str">
        <f aca="false">IF('(入力①) 基本情報入力シート'!X102="","",'(入力①) 基本情報入力シート'!X102)</f>
        <v/>
      </c>
      <c r="P81" s="157" t="str">
        <f aca="false">IF('(入力①) 基本情報入力シート'!Y102="","",'(入力①) 基本情報入力シート'!Y102)</f>
        <v/>
      </c>
      <c r="Q81" s="158" t="str">
        <f aca="false">IF('(入力①) 基本情報入力シート'!Z102="","",'(入力①) 基本情報入力シート'!Z102)</f>
        <v/>
      </c>
      <c r="R81" s="159" t="str">
        <f aca="false">IF('(入力①) 基本情報入力シート'!AA102="","",'(入力①) 基本情報入力シート'!AA102)</f>
        <v/>
      </c>
      <c r="S81" s="160"/>
      <c r="T81" s="161"/>
      <c r="U81" s="162" t="e">
        <f aca="false">IF(P81="","",VLOOKUP(P81,))</f>
        <v>#N/A</v>
      </c>
      <c r="V81" s="163" t="s">
        <v>92</v>
      </c>
      <c r="W81" s="164"/>
      <c r="X81" s="165" t="s">
        <v>93</v>
      </c>
      <c r="Y81" s="164"/>
      <c r="Z81" s="166" t="s">
        <v>94</v>
      </c>
      <c r="AA81" s="164"/>
      <c r="AB81" s="165" t="s">
        <v>93</v>
      </c>
      <c r="AC81" s="164"/>
      <c r="AD81" s="165" t="s">
        <v>95</v>
      </c>
      <c r="AE81" s="167" t="s">
        <v>96</v>
      </c>
      <c r="AF81" s="168" t="str">
        <f aca="false">IF(W81&gt;=1,(AA81*12+AC81)-(W81*12+Y81)+1,"")</f>
        <v/>
      </c>
      <c r="AG81" s="170" t="s">
        <v>97</v>
      </c>
      <c r="AH81" s="169" t="str">
        <f aca="false">IFERROR(ROUNDDOWN(ROUND(Q81*R81,0)*U81,0)*AF81,"")</f>
        <v/>
      </c>
    </row>
    <row r="82" customFormat="false" ht="36.75" hidden="false" customHeight="true" outlineLevel="0" collapsed="false">
      <c r="A82" s="150" t="n">
        <f aca="false">A81+1</f>
        <v>71</v>
      </c>
      <c r="B82" s="151" t="str">
        <f aca="false">IF('(入力①) 基本情報入力シート'!C103="","",'(入力①) 基本情報入力シート'!C103)</f>
        <v/>
      </c>
      <c r="C82" s="152" t="str">
        <f aca="false">IF('(入力①) 基本情報入力シート'!D103="","",'(入力①) 基本情報入力シート'!D103)</f>
        <v/>
      </c>
      <c r="D82" s="153" t="str">
        <f aca="false">IF('(入力①) 基本情報入力シート'!E103="","",'(入力①) 基本情報入力シート'!E103)</f>
        <v/>
      </c>
      <c r="E82" s="153" t="str">
        <f aca="false">IF('(入力①) 基本情報入力シート'!F103="","",'(入力①) 基本情報入力シート'!F103)</f>
        <v/>
      </c>
      <c r="F82" s="153" t="str">
        <f aca="false">IF('(入力①) 基本情報入力シート'!G103="","",'(入力①) 基本情報入力シート'!G103)</f>
        <v/>
      </c>
      <c r="G82" s="153" t="str">
        <f aca="false">IF('(入力①) 基本情報入力シート'!H103="","",'(入力①) 基本情報入力シート'!H103)</f>
        <v/>
      </c>
      <c r="H82" s="153" t="str">
        <f aca="false">IF('(入力①) 基本情報入力シート'!I103="","",'(入力①) 基本情報入力シート'!I103)</f>
        <v/>
      </c>
      <c r="I82" s="153" t="str">
        <f aca="false">IF('(入力①) 基本情報入力シート'!J103="","",'(入力①) 基本情報入力シート'!J103)</f>
        <v/>
      </c>
      <c r="J82" s="153" t="str">
        <f aca="false">IF('(入力①) 基本情報入力シート'!K103="","",'(入力①) 基本情報入力シート'!K103)</f>
        <v/>
      </c>
      <c r="K82" s="154" t="str">
        <f aca="false">IF('(入力①) 基本情報入力シート'!L103="","",'(入力①) 基本情報入力シート'!L103)</f>
        <v/>
      </c>
      <c r="L82" s="155" t="str">
        <f aca="false">IF('(入力①) 基本情報入力シート'!M103="","",'(入力①) 基本情報入力シート'!M103)</f>
        <v/>
      </c>
      <c r="M82" s="156" t="str">
        <f aca="false">IF('(入力①) 基本情報入力シート'!R103="","",'(入力①) 基本情報入力シート'!R103)</f>
        <v/>
      </c>
      <c r="N82" s="156" t="str">
        <f aca="false">IF('(入力①) 基本情報入力シート'!W103="","",'(入力①) 基本情報入力シート'!W103)</f>
        <v/>
      </c>
      <c r="O82" s="156" t="str">
        <f aca="false">IF('(入力①) 基本情報入力シート'!X103="","",'(入力①) 基本情報入力シート'!X103)</f>
        <v/>
      </c>
      <c r="P82" s="157" t="str">
        <f aca="false">IF('(入力①) 基本情報入力シート'!Y103="","",'(入力①) 基本情報入力シート'!Y103)</f>
        <v/>
      </c>
      <c r="Q82" s="158" t="str">
        <f aca="false">IF('(入力①) 基本情報入力シート'!Z103="","",'(入力①) 基本情報入力シート'!Z103)</f>
        <v/>
      </c>
      <c r="R82" s="159" t="str">
        <f aca="false">IF('(入力①) 基本情報入力シート'!AA103="","",'(入力①) 基本情報入力シート'!AA103)</f>
        <v/>
      </c>
      <c r="S82" s="160"/>
      <c r="T82" s="161"/>
      <c r="U82" s="162" t="e">
        <f aca="false">IF(P82="","",VLOOKUP(P82,))</f>
        <v>#N/A</v>
      </c>
      <c r="V82" s="163" t="s">
        <v>92</v>
      </c>
      <c r="W82" s="164"/>
      <c r="X82" s="165" t="s">
        <v>93</v>
      </c>
      <c r="Y82" s="164"/>
      <c r="Z82" s="166" t="s">
        <v>94</v>
      </c>
      <c r="AA82" s="164"/>
      <c r="AB82" s="165" t="s">
        <v>93</v>
      </c>
      <c r="AC82" s="164"/>
      <c r="AD82" s="165" t="s">
        <v>95</v>
      </c>
      <c r="AE82" s="167" t="s">
        <v>96</v>
      </c>
      <c r="AF82" s="168" t="str">
        <f aca="false">IF(W82&gt;=1,(AA82*12+AC82)-(W82*12+Y82)+1,"")</f>
        <v/>
      </c>
      <c r="AG82" s="170" t="s">
        <v>97</v>
      </c>
      <c r="AH82" s="169" t="str">
        <f aca="false">IFERROR(ROUNDDOWN(ROUND(Q82*R82,0)*U82,0)*AF82,"")</f>
        <v/>
      </c>
    </row>
    <row r="83" customFormat="false" ht="36.75" hidden="false" customHeight="true" outlineLevel="0" collapsed="false">
      <c r="A83" s="150" t="n">
        <f aca="false">A82+1</f>
        <v>72</v>
      </c>
      <c r="B83" s="151" t="str">
        <f aca="false">IF('(入力①) 基本情報入力シート'!C104="","",'(入力①) 基本情報入力シート'!C104)</f>
        <v/>
      </c>
      <c r="C83" s="152" t="str">
        <f aca="false">IF('(入力①) 基本情報入力シート'!D104="","",'(入力①) 基本情報入力シート'!D104)</f>
        <v/>
      </c>
      <c r="D83" s="153" t="str">
        <f aca="false">IF('(入力①) 基本情報入力シート'!E104="","",'(入力①) 基本情報入力シート'!E104)</f>
        <v/>
      </c>
      <c r="E83" s="153" t="str">
        <f aca="false">IF('(入力①) 基本情報入力シート'!F104="","",'(入力①) 基本情報入力シート'!F104)</f>
        <v/>
      </c>
      <c r="F83" s="153" t="str">
        <f aca="false">IF('(入力①) 基本情報入力シート'!G104="","",'(入力①) 基本情報入力シート'!G104)</f>
        <v/>
      </c>
      <c r="G83" s="153" t="str">
        <f aca="false">IF('(入力①) 基本情報入力シート'!H104="","",'(入力①) 基本情報入力シート'!H104)</f>
        <v/>
      </c>
      <c r="H83" s="153" t="str">
        <f aca="false">IF('(入力①) 基本情報入力シート'!I104="","",'(入力①) 基本情報入力シート'!I104)</f>
        <v/>
      </c>
      <c r="I83" s="153" t="str">
        <f aca="false">IF('(入力①) 基本情報入力シート'!J104="","",'(入力①) 基本情報入力シート'!J104)</f>
        <v/>
      </c>
      <c r="J83" s="153" t="str">
        <f aca="false">IF('(入力①) 基本情報入力シート'!K104="","",'(入力①) 基本情報入力シート'!K104)</f>
        <v/>
      </c>
      <c r="K83" s="154" t="str">
        <f aca="false">IF('(入力①) 基本情報入力シート'!L104="","",'(入力①) 基本情報入力シート'!L104)</f>
        <v/>
      </c>
      <c r="L83" s="155" t="str">
        <f aca="false">IF('(入力①) 基本情報入力シート'!M104="","",'(入力①) 基本情報入力シート'!M104)</f>
        <v/>
      </c>
      <c r="M83" s="156" t="str">
        <f aca="false">IF('(入力①) 基本情報入力シート'!R104="","",'(入力①) 基本情報入力シート'!R104)</f>
        <v/>
      </c>
      <c r="N83" s="156" t="str">
        <f aca="false">IF('(入力①) 基本情報入力シート'!W104="","",'(入力①) 基本情報入力シート'!W104)</f>
        <v/>
      </c>
      <c r="O83" s="156" t="str">
        <f aca="false">IF('(入力①) 基本情報入力シート'!X104="","",'(入力①) 基本情報入力シート'!X104)</f>
        <v/>
      </c>
      <c r="P83" s="157" t="str">
        <f aca="false">IF('(入力①) 基本情報入力シート'!Y104="","",'(入力①) 基本情報入力シート'!Y104)</f>
        <v/>
      </c>
      <c r="Q83" s="158" t="str">
        <f aca="false">IF('(入力①) 基本情報入力シート'!Z104="","",'(入力①) 基本情報入力シート'!Z104)</f>
        <v/>
      </c>
      <c r="R83" s="159" t="str">
        <f aca="false">IF('(入力①) 基本情報入力シート'!AA104="","",'(入力①) 基本情報入力シート'!AA104)</f>
        <v/>
      </c>
      <c r="S83" s="160"/>
      <c r="T83" s="161"/>
      <c r="U83" s="162" t="e">
        <f aca="false">IF(P83="","",VLOOKUP(P83,))</f>
        <v>#N/A</v>
      </c>
      <c r="V83" s="163" t="s">
        <v>92</v>
      </c>
      <c r="W83" s="164"/>
      <c r="X83" s="165" t="s">
        <v>93</v>
      </c>
      <c r="Y83" s="164"/>
      <c r="Z83" s="166" t="s">
        <v>94</v>
      </c>
      <c r="AA83" s="164"/>
      <c r="AB83" s="165" t="s">
        <v>93</v>
      </c>
      <c r="AC83" s="164"/>
      <c r="AD83" s="165" t="s">
        <v>95</v>
      </c>
      <c r="AE83" s="167" t="s">
        <v>96</v>
      </c>
      <c r="AF83" s="168" t="str">
        <f aca="false">IF(W83&gt;=1,(AA83*12+AC83)-(W83*12+Y83)+1,"")</f>
        <v/>
      </c>
      <c r="AG83" s="170" t="s">
        <v>97</v>
      </c>
      <c r="AH83" s="169" t="str">
        <f aca="false">IFERROR(ROUNDDOWN(ROUND(Q83*R83,0)*U83,0)*AF83,"")</f>
        <v/>
      </c>
    </row>
    <row r="84" customFormat="false" ht="36.75" hidden="false" customHeight="true" outlineLevel="0" collapsed="false">
      <c r="A84" s="150" t="n">
        <f aca="false">A83+1</f>
        <v>73</v>
      </c>
      <c r="B84" s="151" t="str">
        <f aca="false">IF('(入力①) 基本情報入力シート'!C105="","",'(入力①) 基本情報入力シート'!C105)</f>
        <v/>
      </c>
      <c r="C84" s="152" t="str">
        <f aca="false">IF('(入力①) 基本情報入力シート'!D105="","",'(入力①) 基本情報入力シート'!D105)</f>
        <v/>
      </c>
      <c r="D84" s="153" t="str">
        <f aca="false">IF('(入力①) 基本情報入力シート'!E105="","",'(入力①) 基本情報入力シート'!E105)</f>
        <v/>
      </c>
      <c r="E84" s="153" t="str">
        <f aca="false">IF('(入力①) 基本情報入力シート'!F105="","",'(入力①) 基本情報入力シート'!F105)</f>
        <v/>
      </c>
      <c r="F84" s="153" t="str">
        <f aca="false">IF('(入力①) 基本情報入力シート'!G105="","",'(入力①) 基本情報入力シート'!G105)</f>
        <v/>
      </c>
      <c r="G84" s="153" t="str">
        <f aca="false">IF('(入力①) 基本情報入力シート'!H105="","",'(入力①) 基本情報入力シート'!H105)</f>
        <v/>
      </c>
      <c r="H84" s="153" t="str">
        <f aca="false">IF('(入力①) 基本情報入力シート'!I105="","",'(入力①) 基本情報入力シート'!I105)</f>
        <v/>
      </c>
      <c r="I84" s="153" t="str">
        <f aca="false">IF('(入力①) 基本情報入力シート'!J105="","",'(入力①) 基本情報入力シート'!J105)</f>
        <v/>
      </c>
      <c r="J84" s="153" t="str">
        <f aca="false">IF('(入力①) 基本情報入力シート'!K105="","",'(入力①) 基本情報入力シート'!K105)</f>
        <v/>
      </c>
      <c r="K84" s="154" t="str">
        <f aca="false">IF('(入力①) 基本情報入力シート'!L105="","",'(入力①) 基本情報入力シート'!L105)</f>
        <v/>
      </c>
      <c r="L84" s="155" t="str">
        <f aca="false">IF('(入力①) 基本情報入力シート'!M105="","",'(入力①) 基本情報入力シート'!M105)</f>
        <v/>
      </c>
      <c r="M84" s="156" t="str">
        <f aca="false">IF('(入力①) 基本情報入力シート'!R105="","",'(入力①) 基本情報入力シート'!R105)</f>
        <v/>
      </c>
      <c r="N84" s="156" t="str">
        <f aca="false">IF('(入力①) 基本情報入力シート'!W105="","",'(入力①) 基本情報入力シート'!W105)</f>
        <v/>
      </c>
      <c r="O84" s="156" t="str">
        <f aca="false">IF('(入力①) 基本情報入力シート'!X105="","",'(入力①) 基本情報入力シート'!X105)</f>
        <v/>
      </c>
      <c r="P84" s="157" t="str">
        <f aca="false">IF('(入力①) 基本情報入力シート'!Y105="","",'(入力①) 基本情報入力シート'!Y105)</f>
        <v/>
      </c>
      <c r="Q84" s="158" t="str">
        <f aca="false">IF('(入力①) 基本情報入力シート'!Z105="","",'(入力①) 基本情報入力シート'!Z105)</f>
        <v/>
      </c>
      <c r="R84" s="159" t="str">
        <f aca="false">IF('(入力①) 基本情報入力シート'!AA105="","",'(入力①) 基本情報入力シート'!AA105)</f>
        <v/>
      </c>
      <c r="S84" s="160"/>
      <c r="T84" s="161"/>
      <c r="U84" s="162" t="e">
        <f aca="false">IF(P84="","",VLOOKUP(P84,))</f>
        <v>#N/A</v>
      </c>
      <c r="V84" s="163" t="s">
        <v>92</v>
      </c>
      <c r="W84" s="164"/>
      <c r="X84" s="165" t="s">
        <v>93</v>
      </c>
      <c r="Y84" s="164"/>
      <c r="Z84" s="166" t="s">
        <v>94</v>
      </c>
      <c r="AA84" s="164"/>
      <c r="AB84" s="165" t="s">
        <v>93</v>
      </c>
      <c r="AC84" s="164"/>
      <c r="AD84" s="165" t="s">
        <v>95</v>
      </c>
      <c r="AE84" s="167" t="s">
        <v>96</v>
      </c>
      <c r="AF84" s="168" t="str">
        <f aca="false">IF(W84&gt;=1,(AA84*12+AC84)-(W84*12+Y84)+1,"")</f>
        <v/>
      </c>
      <c r="AG84" s="170" t="s">
        <v>97</v>
      </c>
      <c r="AH84" s="169" t="str">
        <f aca="false">IFERROR(ROUNDDOWN(ROUND(Q84*R84,0)*U84,0)*AF84,"")</f>
        <v/>
      </c>
    </row>
    <row r="85" customFormat="false" ht="36.75" hidden="false" customHeight="true" outlineLevel="0" collapsed="false">
      <c r="A85" s="150" t="n">
        <f aca="false">A84+1</f>
        <v>74</v>
      </c>
      <c r="B85" s="151" t="str">
        <f aca="false">IF('(入力①) 基本情報入力シート'!C106="","",'(入力①) 基本情報入力シート'!C106)</f>
        <v/>
      </c>
      <c r="C85" s="152" t="str">
        <f aca="false">IF('(入力①) 基本情報入力シート'!D106="","",'(入力①) 基本情報入力シート'!D106)</f>
        <v/>
      </c>
      <c r="D85" s="153" t="str">
        <f aca="false">IF('(入力①) 基本情報入力シート'!E106="","",'(入力①) 基本情報入力シート'!E106)</f>
        <v/>
      </c>
      <c r="E85" s="153" t="str">
        <f aca="false">IF('(入力①) 基本情報入力シート'!F106="","",'(入力①) 基本情報入力シート'!F106)</f>
        <v/>
      </c>
      <c r="F85" s="153" t="str">
        <f aca="false">IF('(入力①) 基本情報入力シート'!G106="","",'(入力①) 基本情報入力シート'!G106)</f>
        <v/>
      </c>
      <c r="G85" s="153" t="str">
        <f aca="false">IF('(入力①) 基本情報入力シート'!H106="","",'(入力①) 基本情報入力シート'!H106)</f>
        <v/>
      </c>
      <c r="H85" s="153" t="str">
        <f aca="false">IF('(入力①) 基本情報入力シート'!I106="","",'(入力①) 基本情報入力シート'!I106)</f>
        <v/>
      </c>
      <c r="I85" s="153" t="str">
        <f aca="false">IF('(入力①) 基本情報入力シート'!J106="","",'(入力①) 基本情報入力シート'!J106)</f>
        <v/>
      </c>
      <c r="J85" s="153" t="str">
        <f aca="false">IF('(入力①) 基本情報入力シート'!K106="","",'(入力①) 基本情報入力シート'!K106)</f>
        <v/>
      </c>
      <c r="K85" s="154" t="str">
        <f aca="false">IF('(入力①) 基本情報入力シート'!L106="","",'(入力①) 基本情報入力シート'!L106)</f>
        <v/>
      </c>
      <c r="L85" s="155" t="str">
        <f aca="false">IF('(入力①) 基本情報入力シート'!M106="","",'(入力①) 基本情報入力シート'!M106)</f>
        <v/>
      </c>
      <c r="M85" s="156" t="str">
        <f aca="false">IF('(入力①) 基本情報入力シート'!R106="","",'(入力①) 基本情報入力シート'!R106)</f>
        <v/>
      </c>
      <c r="N85" s="156" t="str">
        <f aca="false">IF('(入力①) 基本情報入力シート'!W106="","",'(入力①) 基本情報入力シート'!W106)</f>
        <v/>
      </c>
      <c r="O85" s="156" t="str">
        <f aca="false">IF('(入力①) 基本情報入力シート'!X106="","",'(入力①) 基本情報入力シート'!X106)</f>
        <v/>
      </c>
      <c r="P85" s="157" t="str">
        <f aca="false">IF('(入力①) 基本情報入力シート'!Y106="","",'(入力①) 基本情報入力シート'!Y106)</f>
        <v/>
      </c>
      <c r="Q85" s="158" t="str">
        <f aca="false">IF('(入力①) 基本情報入力シート'!Z106="","",'(入力①) 基本情報入力シート'!Z106)</f>
        <v/>
      </c>
      <c r="R85" s="159" t="str">
        <f aca="false">IF('(入力①) 基本情報入力シート'!AA106="","",'(入力①) 基本情報入力シート'!AA106)</f>
        <v/>
      </c>
      <c r="S85" s="160"/>
      <c r="T85" s="161"/>
      <c r="U85" s="162" t="e">
        <f aca="false">IF(P85="","",VLOOKUP(P85,))</f>
        <v>#N/A</v>
      </c>
      <c r="V85" s="163" t="s">
        <v>92</v>
      </c>
      <c r="W85" s="164"/>
      <c r="X85" s="165" t="s">
        <v>93</v>
      </c>
      <c r="Y85" s="164"/>
      <c r="Z85" s="166" t="s">
        <v>94</v>
      </c>
      <c r="AA85" s="164"/>
      <c r="AB85" s="165" t="s">
        <v>93</v>
      </c>
      <c r="AC85" s="164"/>
      <c r="AD85" s="165" t="s">
        <v>95</v>
      </c>
      <c r="AE85" s="167" t="s">
        <v>96</v>
      </c>
      <c r="AF85" s="168" t="str">
        <f aca="false">IF(W85&gt;=1,(AA85*12+AC85)-(W85*12+Y85)+1,"")</f>
        <v/>
      </c>
      <c r="AG85" s="170" t="s">
        <v>97</v>
      </c>
      <c r="AH85" s="169" t="str">
        <f aca="false">IFERROR(ROUNDDOWN(ROUND(Q85*R85,0)*U85,0)*AF85,"")</f>
        <v/>
      </c>
    </row>
    <row r="86" customFormat="false" ht="36.75" hidden="false" customHeight="true" outlineLevel="0" collapsed="false">
      <c r="A86" s="150" t="n">
        <f aca="false">A85+1</f>
        <v>75</v>
      </c>
      <c r="B86" s="151" t="str">
        <f aca="false">IF('(入力①) 基本情報入力シート'!C107="","",'(入力①) 基本情報入力シート'!C107)</f>
        <v/>
      </c>
      <c r="C86" s="152" t="str">
        <f aca="false">IF('(入力①) 基本情報入力シート'!D107="","",'(入力①) 基本情報入力シート'!D107)</f>
        <v/>
      </c>
      <c r="D86" s="153" t="str">
        <f aca="false">IF('(入力①) 基本情報入力シート'!E107="","",'(入力①) 基本情報入力シート'!E107)</f>
        <v/>
      </c>
      <c r="E86" s="153" t="str">
        <f aca="false">IF('(入力①) 基本情報入力シート'!F107="","",'(入力①) 基本情報入力シート'!F107)</f>
        <v/>
      </c>
      <c r="F86" s="153" t="str">
        <f aca="false">IF('(入力①) 基本情報入力シート'!G107="","",'(入力①) 基本情報入力シート'!G107)</f>
        <v/>
      </c>
      <c r="G86" s="153" t="str">
        <f aca="false">IF('(入力①) 基本情報入力シート'!H107="","",'(入力①) 基本情報入力シート'!H107)</f>
        <v/>
      </c>
      <c r="H86" s="153" t="str">
        <f aca="false">IF('(入力①) 基本情報入力シート'!I107="","",'(入力①) 基本情報入力シート'!I107)</f>
        <v/>
      </c>
      <c r="I86" s="153" t="str">
        <f aca="false">IF('(入力①) 基本情報入力シート'!J107="","",'(入力①) 基本情報入力シート'!J107)</f>
        <v/>
      </c>
      <c r="J86" s="153" t="str">
        <f aca="false">IF('(入力①) 基本情報入力シート'!K107="","",'(入力①) 基本情報入力シート'!K107)</f>
        <v/>
      </c>
      <c r="K86" s="154" t="str">
        <f aca="false">IF('(入力①) 基本情報入力シート'!L107="","",'(入力①) 基本情報入力シート'!L107)</f>
        <v/>
      </c>
      <c r="L86" s="155" t="str">
        <f aca="false">IF('(入力①) 基本情報入力シート'!M107="","",'(入力①) 基本情報入力シート'!M107)</f>
        <v/>
      </c>
      <c r="M86" s="156" t="str">
        <f aca="false">IF('(入力①) 基本情報入力シート'!R107="","",'(入力①) 基本情報入力シート'!R107)</f>
        <v/>
      </c>
      <c r="N86" s="156" t="str">
        <f aca="false">IF('(入力①) 基本情報入力シート'!W107="","",'(入力①) 基本情報入力シート'!W107)</f>
        <v/>
      </c>
      <c r="O86" s="156" t="str">
        <f aca="false">IF('(入力①) 基本情報入力シート'!X107="","",'(入力①) 基本情報入力シート'!X107)</f>
        <v/>
      </c>
      <c r="P86" s="157" t="str">
        <f aca="false">IF('(入力①) 基本情報入力シート'!Y107="","",'(入力①) 基本情報入力シート'!Y107)</f>
        <v/>
      </c>
      <c r="Q86" s="158" t="str">
        <f aca="false">IF('(入力①) 基本情報入力シート'!Z107="","",'(入力①) 基本情報入力シート'!Z107)</f>
        <v/>
      </c>
      <c r="R86" s="159" t="str">
        <f aca="false">IF('(入力①) 基本情報入力シート'!AA107="","",'(入力①) 基本情報入力シート'!AA107)</f>
        <v/>
      </c>
      <c r="S86" s="160"/>
      <c r="T86" s="161"/>
      <c r="U86" s="162" t="e">
        <f aca="false">IF(P86="","",VLOOKUP(P86,))</f>
        <v>#N/A</v>
      </c>
      <c r="V86" s="163" t="s">
        <v>92</v>
      </c>
      <c r="W86" s="164"/>
      <c r="X86" s="165" t="s">
        <v>93</v>
      </c>
      <c r="Y86" s="164"/>
      <c r="Z86" s="166" t="s">
        <v>94</v>
      </c>
      <c r="AA86" s="164"/>
      <c r="AB86" s="165" t="s">
        <v>93</v>
      </c>
      <c r="AC86" s="164"/>
      <c r="AD86" s="165" t="s">
        <v>95</v>
      </c>
      <c r="AE86" s="167" t="s">
        <v>96</v>
      </c>
      <c r="AF86" s="168" t="str">
        <f aca="false">IF(W86&gt;=1,(AA86*12+AC86)-(W86*12+Y86)+1,"")</f>
        <v/>
      </c>
      <c r="AG86" s="170" t="s">
        <v>97</v>
      </c>
      <c r="AH86" s="169" t="str">
        <f aca="false">IFERROR(ROUNDDOWN(ROUND(Q86*R86,0)*U86,0)*AF86,"")</f>
        <v/>
      </c>
    </row>
    <row r="87" customFormat="false" ht="36.75" hidden="false" customHeight="true" outlineLevel="0" collapsed="false">
      <c r="A87" s="150" t="n">
        <f aca="false">A86+1</f>
        <v>76</v>
      </c>
      <c r="B87" s="151" t="str">
        <f aca="false">IF('(入力①) 基本情報入力シート'!C108="","",'(入力①) 基本情報入力シート'!C108)</f>
        <v/>
      </c>
      <c r="C87" s="152" t="str">
        <f aca="false">IF('(入力①) 基本情報入力シート'!D108="","",'(入力①) 基本情報入力シート'!D108)</f>
        <v/>
      </c>
      <c r="D87" s="153" t="str">
        <f aca="false">IF('(入力①) 基本情報入力シート'!E108="","",'(入力①) 基本情報入力シート'!E108)</f>
        <v/>
      </c>
      <c r="E87" s="153" t="str">
        <f aca="false">IF('(入力①) 基本情報入力シート'!F108="","",'(入力①) 基本情報入力シート'!F108)</f>
        <v/>
      </c>
      <c r="F87" s="153" t="str">
        <f aca="false">IF('(入力①) 基本情報入力シート'!G108="","",'(入力①) 基本情報入力シート'!G108)</f>
        <v/>
      </c>
      <c r="G87" s="153" t="str">
        <f aca="false">IF('(入力①) 基本情報入力シート'!H108="","",'(入力①) 基本情報入力シート'!H108)</f>
        <v/>
      </c>
      <c r="H87" s="153" t="str">
        <f aca="false">IF('(入力①) 基本情報入力シート'!I108="","",'(入力①) 基本情報入力シート'!I108)</f>
        <v/>
      </c>
      <c r="I87" s="153" t="str">
        <f aca="false">IF('(入力①) 基本情報入力シート'!J108="","",'(入力①) 基本情報入力シート'!J108)</f>
        <v/>
      </c>
      <c r="J87" s="153" t="str">
        <f aca="false">IF('(入力①) 基本情報入力シート'!K108="","",'(入力①) 基本情報入力シート'!K108)</f>
        <v/>
      </c>
      <c r="K87" s="154" t="str">
        <f aca="false">IF('(入力①) 基本情報入力シート'!L108="","",'(入力①) 基本情報入力シート'!L108)</f>
        <v/>
      </c>
      <c r="L87" s="155" t="str">
        <f aca="false">IF('(入力①) 基本情報入力シート'!M108="","",'(入力①) 基本情報入力シート'!M108)</f>
        <v/>
      </c>
      <c r="M87" s="156" t="str">
        <f aca="false">IF('(入力①) 基本情報入力シート'!R108="","",'(入力①) 基本情報入力シート'!R108)</f>
        <v/>
      </c>
      <c r="N87" s="156" t="str">
        <f aca="false">IF('(入力①) 基本情報入力シート'!W108="","",'(入力①) 基本情報入力シート'!W108)</f>
        <v/>
      </c>
      <c r="O87" s="156" t="str">
        <f aca="false">IF('(入力①) 基本情報入力シート'!X108="","",'(入力①) 基本情報入力シート'!X108)</f>
        <v/>
      </c>
      <c r="P87" s="157" t="str">
        <f aca="false">IF('(入力①) 基本情報入力シート'!Y108="","",'(入力①) 基本情報入力シート'!Y108)</f>
        <v/>
      </c>
      <c r="Q87" s="158" t="str">
        <f aca="false">IF('(入力①) 基本情報入力シート'!Z108="","",'(入力①) 基本情報入力シート'!Z108)</f>
        <v/>
      </c>
      <c r="R87" s="159" t="str">
        <f aca="false">IF('(入力①) 基本情報入力シート'!AA108="","",'(入力①) 基本情報入力シート'!AA108)</f>
        <v/>
      </c>
      <c r="S87" s="160"/>
      <c r="T87" s="161"/>
      <c r="U87" s="162" t="e">
        <f aca="false">IF(P87="","",VLOOKUP(P87,))</f>
        <v>#N/A</v>
      </c>
      <c r="V87" s="163" t="s">
        <v>92</v>
      </c>
      <c r="W87" s="164"/>
      <c r="X87" s="165" t="s">
        <v>93</v>
      </c>
      <c r="Y87" s="164"/>
      <c r="Z87" s="166" t="s">
        <v>94</v>
      </c>
      <c r="AA87" s="164"/>
      <c r="AB87" s="165" t="s">
        <v>93</v>
      </c>
      <c r="AC87" s="164"/>
      <c r="AD87" s="165" t="s">
        <v>95</v>
      </c>
      <c r="AE87" s="167" t="s">
        <v>96</v>
      </c>
      <c r="AF87" s="168" t="str">
        <f aca="false">IF(W87&gt;=1,(AA87*12+AC87)-(W87*12+Y87)+1,"")</f>
        <v/>
      </c>
      <c r="AG87" s="170" t="s">
        <v>97</v>
      </c>
      <c r="AH87" s="169" t="str">
        <f aca="false">IFERROR(ROUNDDOWN(ROUND(Q87*R87,0)*U87,0)*AF87,"")</f>
        <v/>
      </c>
    </row>
    <row r="88" customFormat="false" ht="36.75" hidden="false" customHeight="true" outlineLevel="0" collapsed="false">
      <c r="A88" s="150" t="n">
        <f aca="false">A87+1</f>
        <v>77</v>
      </c>
      <c r="B88" s="151" t="str">
        <f aca="false">IF('(入力①) 基本情報入力シート'!C109="","",'(入力①) 基本情報入力シート'!C109)</f>
        <v/>
      </c>
      <c r="C88" s="152" t="str">
        <f aca="false">IF('(入力①) 基本情報入力シート'!D109="","",'(入力①) 基本情報入力シート'!D109)</f>
        <v/>
      </c>
      <c r="D88" s="153" t="str">
        <f aca="false">IF('(入力①) 基本情報入力シート'!E109="","",'(入力①) 基本情報入力シート'!E109)</f>
        <v/>
      </c>
      <c r="E88" s="153" t="str">
        <f aca="false">IF('(入力①) 基本情報入力シート'!F109="","",'(入力①) 基本情報入力シート'!F109)</f>
        <v/>
      </c>
      <c r="F88" s="153" t="str">
        <f aca="false">IF('(入力①) 基本情報入力シート'!G109="","",'(入力①) 基本情報入力シート'!G109)</f>
        <v/>
      </c>
      <c r="G88" s="153" t="str">
        <f aca="false">IF('(入力①) 基本情報入力シート'!H109="","",'(入力①) 基本情報入力シート'!H109)</f>
        <v/>
      </c>
      <c r="H88" s="153" t="str">
        <f aca="false">IF('(入力①) 基本情報入力シート'!I109="","",'(入力①) 基本情報入力シート'!I109)</f>
        <v/>
      </c>
      <c r="I88" s="153" t="str">
        <f aca="false">IF('(入力①) 基本情報入力シート'!J109="","",'(入力①) 基本情報入力シート'!J109)</f>
        <v/>
      </c>
      <c r="J88" s="153" t="str">
        <f aca="false">IF('(入力①) 基本情報入力シート'!K109="","",'(入力①) 基本情報入力シート'!K109)</f>
        <v/>
      </c>
      <c r="K88" s="154" t="str">
        <f aca="false">IF('(入力①) 基本情報入力シート'!L109="","",'(入力①) 基本情報入力シート'!L109)</f>
        <v/>
      </c>
      <c r="L88" s="155" t="str">
        <f aca="false">IF('(入力①) 基本情報入力シート'!M109="","",'(入力①) 基本情報入力シート'!M109)</f>
        <v/>
      </c>
      <c r="M88" s="156" t="str">
        <f aca="false">IF('(入力①) 基本情報入力シート'!R109="","",'(入力①) 基本情報入力シート'!R109)</f>
        <v/>
      </c>
      <c r="N88" s="156" t="str">
        <f aca="false">IF('(入力①) 基本情報入力シート'!W109="","",'(入力①) 基本情報入力シート'!W109)</f>
        <v/>
      </c>
      <c r="O88" s="156" t="str">
        <f aca="false">IF('(入力①) 基本情報入力シート'!X109="","",'(入力①) 基本情報入力シート'!X109)</f>
        <v/>
      </c>
      <c r="P88" s="157" t="str">
        <f aca="false">IF('(入力①) 基本情報入力シート'!Y109="","",'(入力①) 基本情報入力シート'!Y109)</f>
        <v/>
      </c>
      <c r="Q88" s="158" t="str">
        <f aca="false">IF('(入力①) 基本情報入力シート'!Z109="","",'(入力①) 基本情報入力シート'!Z109)</f>
        <v/>
      </c>
      <c r="R88" s="159" t="str">
        <f aca="false">IF('(入力①) 基本情報入力シート'!AA109="","",'(入力①) 基本情報入力シート'!AA109)</f>
        <v/>
      </c>
      <c r="S88" s="160"/>
      <c r="T88" s="161"/>
      <c r="U88" s="162" t="e">
        <f aca="false">IF(P88="","",VLOOKUP(P88,))</f>
        <v>#N/A</v>
      </c>
      <c r="V88" s="163" t="s">
        <v>92</v>
      </c>
      <c r="W88" s="164"/>
      <c r="X88" s="165" t="s">
        <v>93</v>
      </c>
      <c r="Y88" s="164"/>
      <c r="Z88" s="166" t="s">
        <v>94</v>
      </c>
      <c r="AA88" s="164"/>
      <c r="AB88" s="165" t="s">
        <v>93</v>
      </c>
      <c r="AC88" s="164"/>
      <c r="AD88" s="165" t="s">
        <v>95</v>
      </c>
      <c r="AE88" s="167" t="s">
        <v>96</v>
      </c>
      <c r="AF88" s="168" t="str">
        <f aca="false">IF(W88&gt;=1,(AA88*12+AC88)-(W88*12+Y88)+1,"")</f>
        <v/>
      </c>
      <c r="AG88" s="170" t="s">
        <v>97</v>
      </c>
      <c r="AH88" s="169" t="str">
        <f aca="false">IFERROR(ROUNDDOWN(ROUND(Q88*R88,0)*U88,0)*AF88,"")</f>
        <v/>
      </c>
    </row>
    <row r="89" customFormat="false" ht="36.75" hidden="false" customHeight="true" outlineLevel="0" collapsed="false">
      <c r="A89" s="150" t="n">
        <f aca="false">A88+1</f>
        <v>78</v>
      </c>
      <c r="B89" s="151" t="str">
        <f aca="false">IF('(入力①) 基本情報入力シート'!C110="","",'(入力①) 基本情報入力シート'!C110)</f>
        <v/>
      </c>
      <c r="C89" s="152" t="str">
        <f aca="false">IF('(入力①) 基本情報入力シート'!D110="","",'(入力①) 基本情報入力シート'!D110)</f>
        <v/>
      </c>
      <c r="D89" s="153" t="str">
        <f aca="false">IF('(入力①) 基本情報入力シート'!E110="","",'(入力①) 基本情報入力シート'!E110)</f>
        <v/>
      </c>
      <c r="E89" s="153" t="str">
        <f aca="false">IF('(入力①) 基本情報入力シート'!F110="","",'(入力①) 基本情報入力シート'!F110)</f>
        <v/>
      </c>
      <c r="F89" s="153" t="str">
        <f aca="false">IF('(入力①) 基本情報入力シート'!G110="","",'(入力①) 基本情報入力シート'!G110)</f>
        <v/>
      </c>
      <c r="G89" s="153" t="str">
        <f aca="false">IF('(入力①) 基本情報入力シート'!H110="","",'(入力①) 基本情報入力シート'!H110)</f>
        <v/>
      </c>
      <c r="H89" s="153" t="str">
        <f aca="false">IF('(入力①) 基本情報入力シート'!I110="","",'(入力①) 基本情報入力シート'!I110)</f>
        <v/>
      </c>
      <c r="I89" s="153" t="str">
        <f aca="false">IF('(入力①) 基本情報入力シート'!J110="","",'(入力①) 基本情報入力シート'!J110)</f>
        <v/>
      </c>
      <c r="J89" s="153" t="str">
        <f aca="false">IF('(入力①) 基本情報入力シート'!K110="","",'(入力①) 基本情報入力シート'!K110)</f>
        <v/>
      </c>
      <c r="K89" s="154" t="str">
        <f aca="false">IF('(入力①) 基本情報入力シート'!L110="","",'(入力①) 基本情報入力シート'!L110)</f>
        <v/>
      </c>
      <c r="L89" s="155" t="str">
        <f aca="false">IF('(入力①) 基本情報入力シート'!M110="","",'(入力①) 基本情報入力シート'!M110)</f>
        <v/>
      </c>
      <c r="M89" s="156" t="str">
        <f aca="false">IF('(入力①) 基本情報入力シート'!R110="","",'(入力①) 基本情報入力シート'!R110)</f>
        <v/>
      </c>
      <c r="N89" s="156" t="str">
        <f aca="false">IF('(入力①) 基本情報入力シート'!W110="","",'(入力①) 基本情報入力シート'!W110)</f>
        <v/>
      </c>
      <c r="O89" s="156" t="str">
        <f aca="false">IF('(入力①) 基本情報入力シート'!X110="","",'(入力①) 基本情報入力シート'!X110)</f>
        <v/>
      </c>
      <c r="P89" s="157" t="str">
        <f aca="false">IF('(入力①) 基本情報入力シート'!Y110="","",'(入力①) 基本情報入力シート'!Y110)</f>
        <v/>
      </c>
      <c r="Q89" s="158" t="str">
        <f aca="false">IF('(入力①) 基本情報入力シート'!Z110="","",'(入力①) 基本情報入力シート'!Z110)</f>
        <v/>
      </c>
      <c r="R89" s="159" t="str">
        <f aca="false">IF('(入力①) 基本情報入力シート'!AA110="","",'(入力①) 基本情報入力シート'!AA110)</f>
        <v/>
      </c>
      <c r="S89" s="160"/>
      <c r="T89" s="161"/>
      <c r="U89" s="162" t="e">
        <f aca="false">IF(P89="","",VLOOKUP(P89,))</f>
        <v>#N/A</v>
      </c>
      <c r="V89" s="163" t="s">
        <v>92</v>
      </c>
      <c r="W89" s="164"/>
      <c r="X89" s="165" t="s">
        <v>93</v>
      </c>
      <c r="Y89" s="164"/>
      <c r="Z89" s="166" t="s">
        <v>94</v>
      </c>
      <c r="AA89" s="164"/>
      <c r="AB89" s="165" t="s">
        <v>93</v>
      </c>
      <c r="AC89" s="164"/>
      <c r="AD89" s="165" t="s">
        <v>95</v>
      </c>
      <c r="AE89" s="167" t="s">
        <v>96</v>
      </c>
      <c r="AF89" s="168" t="str">
        <f aca="false">IF(W89&gt;=1,(AA89*12+AC89)-(W89*12+Y89)+1,"")</f>
        <v/>
      </c>
      <c r="AG89" s="170" t="s">
        <v>97</v>
      </c>
      <c r="AH89" s="169" t="str">
        <f aca="false">IFERROR(ROUNDDOWN(ROUND(Q89*R89,0)*U89,0)*AF89,"")</f>
        <v/>
      </c>
    </row>
    <row r="90" customFormat="false" ht="36.75" hidden="false" customHeight="true" outlineLevel="0" collapsed="false">
      <c r="A90" s="150" t="n">
        <f aca="false">A89+1</f>
        <v>79</v>
      </c>
      <c r="B90" s="151" t="str">
        <f aca="false">IF('(入力①) 基本情報入力シート'!C111="","",'(入力①) 基本情報入力シート'!C111)</f>
        <v/>
      </c>
      <c r="C90" s="152" t="str">
        <f aca="false">IF('(入力①) 基本情報入力シート'!D111="","",'(入力①) 基本情報入力シート'!D111)</f>
        <v/>
      </c>
      <c r="D90" s="153" t="str">
        <f aca="false">IF('(入力①) 基本情報入力シート'!E111="","",'(入力①) 基本情報入力シート'!E111)</f>
        <v/>
      </c>
      <c r="E90" s="153" t="str">
        <f aca="false">IF('(入力①) 基本情報入力シート'!F111="","",'(入力①) 基本情報入力シート'!F111)</f>
        <v/>
      </c>
      <c r="F90" s="153" t="str">
        <f aca="false">IF('(入力①) 基本情報入力シート'!G111="","",'(入力①) 基本情報入力シート'!G111)</f>
        <v/>
      </c>
      <c r="G90" s="153" t="str">
        <f aca="false">IF('(入力①) 基本情報入力シート'!H111="","",'(入力①) 基本情報入力シート'!H111)</f>
        <v/>
      </c>
      <c r="H90" s="153" t="str">
        <f aca="false">IF('(入力①) 基本情報入力シート'!I111="","",'(入力①) 基本情報入力シート'!I111)</f>
        <v/>
      </c>
      <c r="I90" s="153" t="str">
        <f aca="false">IF('(入力①) 基本情報入力シート'!J111="","",'(入力①) 基本情報入力シート'!J111)</f>
        <v/>
      </c>
      <c r="J90" s="153" t="str">
        <f aca="false">IF('(入力①) 基本情報入力シート'!K111="","",'(入力①) 基本情報入力シート'!K111)</f>
        <v/>
      </c>
      <c r="K90" s="154" t="str">
        <f aca="false">IF('(入力①) 基本情報入力シート'!L111="","",'(入力①) 基本情報入力シート'!L111)</f>
        <v/>
      </c>
      <c r="L90" s="155" t="str">
        <f aca="false">IF('(入力①) 基本情報入力シート'!M111="","",'(入力①) 基本情報入力シート'!M111)</f>
        <v/>
      </c>
      <c r="M90" s="156" t="str">
        <f aca="false">IF('(入力①) 基本情報入力シート'!R111="","",'(入力①) 基本情報入力シート'!R111)</f>
        <v/>
      </c>
      <c r="N90" s="156" t="str">
        <f aca="false">IF('(入力①) 基本情報入力シート'!W111="","",'(入力①) 基本情報入力シート'!W111)</f>
        <v/>
      </c>
      <c r="O90" s="156" t="str">
        <f aca="false">IF('(入力①) 基本情報入力シート'!X111="","",'(入力①) 基本情報入力シート'!X111)</f>
        <v/>
      </c>
      <c r="P90" s="157" t="str">
        <f aca="false">IF('(入力①) 基本情報入力シート'!Y111="","",'(入力①) 基本情報入力シート'!Y111)</f>
        <v/>
      </c>
      <c r="Q90" s="158" t="str">
        <f aca="false">IF('(入力①) 基本情報入力シート'!Z111="","",'(入力①) 基本情報入力シート'!Z111)</f>
        <v/>
      </c>
      <c r="R90" s="159" t="str">
        <f aca="false">IF('(入力①) 基本情報入力シート'!AA111="","",'(入力①) 基本情報入力シート'!AA111)</f>
        <v/>
      </c>
      <c r="S90" s="160"/>
      <c r="T90" s="161"/>
      <c r="U90" s="162" t="e">
        <f aca="false">IF(P90="","",VLOOKUP(P90,))</f>
        <v>#N/A</v>
      </c>
      <c r="V90" s="163" t="s">
        <v>92</v>
      </c>
      <c r="W90" s="164"/>
      <c r="X90" s="165" t="s">
        <v>93</v>
      </c>
      <c r="Y90" s="164"/>
      <c r="Z90" s="166" t="s">
        <v>94</v>
      </c>
      <c r="AA90" s="164"/>
      <c r="AB90" s="165" t="s">
        <v>93</v>
      </c>
      <c r="AC90" s="164"/>
      <c r="AD90" s="165" t="s">
        <v>95</v>
      </c>
      <c r="AE90" s="167" t="s">
        <v>96</v>
      </c>
      <c r="AF90" s="168" t="str">
        <f aca="false">IF(W90&gt;=1,(AA90*12+AC90)-(W90*12+Y90)+1,"")</f>
        <v/>
      </c>
      <c r="AG90" s="170" t="s">
        <v>97</v>
      </c>
      <c r="AH90" s="169" t="str">
        <f aca="false">IFERROR(ROUNDDOWN(ROUND(Q90*R90,0)*U90,0)*AF90,"")</f>
        <v/>
      </c>
    </row>
    <row r="91" customFormat="false" ht="36.75" hidden="false" customHeight="true" outlineLevel="0" collapsed="false">
      <c r="A91" s="150" t="n">
        <f aca="false">A90+1</f>
        <v>80</v>
      </c>
      <c r="B91" s="151" t="str">
        <f aca="false">IF('(入力①) 基本情報入力シート'!C112="","",'(入力①) 基本情報入力シート'!C112)</f>
        <v/>
      </c>
      <c r="C91" s="152" t="str">
        <f aca="false">IF('(入力①) 基本情報入力シート'!D112="","",'(入力①) 基本情報入力シート'!D112)</f>
        <v/>
      </c>
      <c r="D91" s="153" t="str">
        <f aca="false">IF('(入力①) 基本情報入力シート'!E112="","",'(入力①) 基本情報入力シート'!E112)</f>
        <v/>
      </c>
      <c r="E91" s="153" t="str">
        <f aca="false">IF('(入力①) 基本情報入力シート'!F112="","",'(入力①) 基本情報入力シート'!F112)</f>
        <v/>
      </c>
      <c r="F91" s="153" t="str">
        <f aca="false">IF('(入力①) 基本情報入力シート'!G112="","",'(入力①) 基本情報入力シート'!G112)</f>
        <v/>
      </c>
      <c r="G91" s="153" t="str">
        <f aca="false">IF('(入力①) 基本情報入力シート'!H112="","",'(入力①) 基本情報入力シート'!H112)</f>
        <v/>
      </c>
      <c r="H91" s="153" t="str">
        <f aca="false">IF('(入力①) 基本情報入力シート'!I112="","",'(入力①) 基本情報入力シート'!I112)</f>
        <v/>
      </c>
      <c r="I91" s="153" t="str">
        <f aca="false">IF('(入力①) 基本情報入力シート'!J112="","",'(入力①) 基本情報入力シート'!J112)</f>
        <v/>
      </c>
      <c r="J91" s="153" t="str">
        <f aca="false">IF('(入力①) 基本情報入力シート'!K112="","",'(入力①) 基本情報入力シート'!K112)</f>
        <v/>
      </c>
      <c r="K91" s="154" t="str">
        <f aca="false">IF('(入力①) 基本情報入力シート'!L112="","",'(入力①) 基本情報入力シート'!L112)</f>
        <v/>
      </c>
      <c r="L91" s="155" t="str">
        <f aca="false">IF('(入力①) 基本情報入力シート'!M112="","",'(入力①) 基本情報入力シート'!M112)</f>
        <v/>
      </c>
      <c r="M91" s="156" t="str">
        <f aca="false">IF('(入力①) 基本情報入力シート'!R112="","",'(入力①) 基本情報入力シート'!R112)</f>
        <v/>
      </c>
      <c r="N91" s="156" t="str">
        <f aca="false">IF('(入力①) 基本情報入力シート'!W112="","",'(入力①) 基本情報入力シート'!W112)</f>
        <v/>
      </c>
      <c r="O91" s="156" t="str">
        <f aca="false">IF('(入力①) 基本情報入力シート'!X112="","",'(入力①) 基本情報入力シート'!X112)</f>
        <v/>
      </c>
      <c r="P91" s="157" t="str">
        <f aca="false">IF('(入力①) 基本情報入力シート'!Y112="","",'(入力①) 基本情報入力シート'!Y112)</f>
        <v/>
      </c>
      <c r="Q91" s="158" t="str">
        <f aca="false">IF('(入力①) 基本情報入力シート'!Z112="","",'(入力①) 基本情報入力シート'!Z112)</f>
        <v/>
      </c>
      <c r="R91" s="159" t="str">
        <f aca="false">IF('(入力①) 基本情報入力シート'!AA112="","",'(入力①) 基本情報入力シート'!AA112)</f>
        <v/>
      </c>
      <c r="S91" s="160"/>
      <c r="T91" s="161"/>
      <c r="U91" s="162" t="e">
        <f aca="false">IF(P91="","",VLOOKUP(P91,))</f>
        <v>#N/A</v>
      </c>
      <c r="V91" s="163" t="s">
        <v>92</v>
      </c>
      <c r="W91" s="164"/>
      <c r="X91" s="165" t="s">
        <v>93</v>
      </c>
      <c r="Y91" s="164"/>
      <c r="Z91" s="166" t="s">
        <v>94</v>
      </c>
      <c r="AA91" s="164"/>
      <c r="AB91" s="165" t="s">
        <v>93</v>
      </c>
      <c r="AC91" s="164"/>
      <c r="AD91" s="165" t="s">
        <v>95</v>
      </c>
      <c r="AE91" s="167" t="s">
        <v>96</v>
      </c>
      <c r="AF91" s="168" t="str">
        <f aca="false">IF(W91&gt;=1,(AA91*12+AC91)-(W91*12+Y91)+1,"")</f>
        <v/>
      </c>
      <c r="AG91" s="170" t="s">
        <v>97</v>
      </c>
      <c r="AH91" s="169" t="str">
        <f aca="false">IFERROR(ROUNDDOWN(ROUND(Q91*R91,0)*U91,0)*AF91,"")</f>
        <v/>
      </c>
    </row>
    <row r="92" customFormat="false" ht="36.75" hidden="false" customHeight="true" outlineLevel="0" collapsed="false">
      <c r="A92" s="150" t="n">
        <f aca="false">A91+1</f>
        <v>81</v>
      </c>
      <c r="B92" s="151" t="str">
        <f aca="false">IF('(入力①) 基本情報入力シート'!C113="","",'(入力①) 基本情報入力シート'!C113)</f>
        <v/>
      </c>
      <c r="C92" s="152" t="str">
        <f aca="false">IF('(入力①) 基本情報入力シート'!D113="","",'(入力①) 基本情報入力シート'!D113)</f>
        <v/>
      </c>
      <c r="D92" s="153" t="str">
        <f aca="false">IF('(入力①) 基本情報入力シート'!E113="","",'(入力①) 基本情報入力シート'!E113)</f>
        <v/>
      </c>
      <c r="E92" s="153" t="str">
        <f aca="false">IF('(入力①) 基本情報入力シート'!F113="","",'(入力①) 基本情報入力シート'!F113)</f>
        <v/>
      </c>
      <c r="F92" s="153" t="str">
        <f aca="false">IF('(入力①) 基本情報入力シート'!G113="","",'(入力①) 基本情報入力シート'!G113)</f>
        <v/>
      </c>
      <c r="G92" s="153" t="str">
        <f aca="false">IF('(入力①) 基本情報入力シート'!H113="","",'(入力①) 基本情報入力シート'!H113)</f>
        <v/>
      </c>
      <c r="H92" s="153" t="str">
        <f aca="false">IF('(入力①) 基本情報入力シート'!I113="","",'(入力①) 基本情報入力シート'!I113)</f>
        <v/>
      </c>
      <c r="I92" s="153" t="str">
        <f aca="false">IF('(入力①) 基本情報入力シート'!J113="","",'(入力①) 基本情報入力シート'!J113)</f>
        <v/>
      </c>
      <c r="J92" s="153" t="str">
        <f aca="false">IF('(入力①) 基本情報入力シート'!K113="","",'(入力①) 基本情報入力シート'!K113)</f>
        <v/>
      </c>
      <c r="K92" s="154" t="str">
        <f aca="false">IF('(入力①) 基本情報入力シート'!L113="","",'(入力①) 基本情報入力シート'!L113)</f>
        <v/>
      </c>
      <c r="L92" s="155" t="str">
        <f aca="false">IF('(入力①) 基本情報入力シート'!M113="","",'(入力①) 基本情報入力シート'!M113)</f>
        <v/>
      </c>
      <c r="M92" s="156" t="str">
        <f aca="false">IF('(入力①) 基本情報入力シート'!R113="","",'(入力①) 基本情報入力シート'!R113)</f>
        <v/>
      </c>
      <c r="N92" s="156" t="str">
        <f aca="false">IF('(入力①) 基本情報入力シート'!W113="","",'(入力①) 基本情報入力シート'!W113)</f>
        <v/>
      </c>
      <c r="O92" s="156" t="str">
        <f aca="false">IF('(入力①) 基本情報入力シート'!X113="","",'(入力①) 基本情報入力シート'!X113)</f>
        <v/>
      </c>
      <c r="P92" s="157" t="str">
        <f aca="false">IF('(入力①) 基本情報入力シート'!Y113="","",'(入力①) 基本情報入力シート'!Y113)</f>
        <v/>
      </c>
      <c r="Q92" s="158" t="str">
        <f aca="false">IF('(入力①) 基本情報入力シート'!Z113="","",'(入力①) 基本情報入力シート'!Z113)</f>
        <v/>
      </c>
      <c r="R92" s="159" t="str">
        <f aca="false">IF('(入力①) 基本情報入力シート'!AA113="","",'(入力①) 基本情報入力シート'!AA113)</f>
        <v/>
      </c>
      <c r="S92" s="160"/>
      <c r="T92" s="161"/>
      <c r="U92" s="162" t="e">
        <f aca="false">IF(P92="","",VLOOKUP(P92,))</f>
        <v>#N/A</v>
      </c>
      <c r="V92" s="163" t="s">
        <v>92</v>
      </c>
      <c r="W92" s="164"/>
      <c r="X92" s="165" t="s">
        <v>93</v>
      </c>
      <c r="Y92" s="164"/>
      <c r="Z92" s="166" t="s">
        <v>94</v>
      </c>
      <c r="AA92" s="164"/>
      <c r="AB92" s="165" t="s">
        <v>93</v>
      </c>
      <c r="AC92" s="164"/>
      <c r="AD92" s="165" t="s">
        <v>95</v>
      </c>
      <c r="AE92" s="167" t="s">
        <v>96</v>
      </c>
      <c r="AF92" s="168" t="str">
        <f aca="false">IF(W92&gt;=1,(AA92*12+AC92)-(W92*12+Y92)+1,"")</f>
        <v/>
      </c>
      <c r="AG92" s="170" t="s">
        <v>97</v>
      </c>
      <c r="AH92" s="169" t="str">
        <f aca="false">IFERROR(ROUNDDOWN(ROUND(Q92*R92,0)*U92,0)*AF92,"")</f>
        <v/>
      </c>
    </row>
    <row r="93" customFormat="false" ht="36.75" hidden="false" customHeight="true" outlineLevel="0" collapsed="false">
      <c r="A93" s="150" t="n">
        <f aca="false">A92+1</f>
        <v>82</v>
      </c>
      <c r="B93" s="151" t="str">
        <f aca="false">IF('(入力①) 基本情報入力シート'!C114="","",'(入力①) 基本情報入力シート'!C114)</f>
        <v/>
      </c>
      <c r="C93" s="152" t="str">
        <f aca="false">IF('(入力①) 基本情報入力シート'!D114="","",'(入力①) 基本情報入力シート'!D114)</f>
        <v/>
      </c>
      <c r="D93" s="153" t="str">
        <f aca="false">IF('(入力①) 基本情報入力シート'!E114="","",'(入力①) 基本情報入力シート'!E114)</f>
        <v/>
      </c>
      <c r="E93" s="153" t="str">
        <f aca="false">IF('(入力①) 基本情報入力シート'!F114="","",'(入力①) 基本情報入力シート'!F114)</f>
        <v/>
      </c>
      <c r="F93" s="153" t="str">
        <f aca="false">IF('(入力①) 基本情報入力シート'!G114="","",'(入力①) 基本情報入力シート'!G114)</f>
        <v/>
      </c>
      <c r="G93" s="153" t="str">
        <f aca="false">IF('(入力①) 基本情報入力シート'!H114="","",'(入力①) 基本情報入力シート'!H114)</f>
        <v/>
      </c>
      <c r="H93" s="153" t="str">
        <f aca="false">IF('(入力①) 基本情報入力シート'!I114="","",'(入力①) 基本情報入力シート'!I114)</f>
        <v/>
      </c>
      <c r="I93" s="153" t="str">
        <f aca="false">IF('(入力①) 基本情報入力シート'!J114="","",'(入力①) 基本情報入力シート'!J114)</f>
        <v/>
      </c>
      <c r="J93" s="153" t="str">
        <f aca="false">IF('(入力①) 基本情報入力シート'!K114="","",'(入力①) 基本情報入力シート'!K114)</f>
        <v/>
      </c>
      <c r="K93" s="154" t="str">
        <f aca="false">IF('(入力①) 基本情報入力シート'!L114="","",'(入力①) 基本情報入力シート'!L114)</f>
        <v/>
      </c>
      <c r="L93" s="155" t="str">
        <f aca="false">IF('(入力①) 基本情報入力シート'!M114="","",'(入力①) 基本情報入力シート'!M114)</f>
        <v/>
      </c>
      <c r="M93" s="156" t="str">
        <f aca="false">IF('(入力①) 基本情報入力シート'!R114="","",'(入力①) 基本情報入力シート'!R114)</f>
        <v/>
      </c>
      <c r="N93" s="156" t="str">
        <f aca="false">IF('(入力①) 基本情報入力シート'!W114="","",'(入力①) 基本情報入力シート'!W114)</f>
        <v/>
      </c>
      <c r="O93" s="156" t="str">
        <f aca="false">IF('(入力①) 基本情報入力シート'!X114="","",'(入力①) 基本情報入力シート'!X114)</f>
        <v/>
      </c>
      <c r="P93" s="157" t="str">
        <f aca="false">IF('(入力①) 基本情報入力シート'!Y114="","",'(入力①) 基本情報入力シート'!Y114)</f>
        <v/>
      </c>
      <c r="Q93" s="158" t="str">
        <f aca="false">IF('(入力①) 基本情報入力シート'!Z114="","",'(入力①) 基本情報入力シート'!Z114)</f>
        <v/>
      </c>
      <c r="R93" s="159" t="str">
        <f aca="false">IF('(入力①) 基本情報入力シート'!AA114="","",'(入力①) 基本情報入力シート'!AA114)</f>
        <v/>
      </c>
      <c r="S93" s="160"/>
      <c r="T93" s="161"/>
      <c r="U93" s="162" t="e">
        <f aca="false">IF(P93="","",VLOOKUP(P93,))</f>
        <v>#N/A</v>
      </c>
      <c r="V93" s="163" t="s">
        <v>92</v>
      </c>
      <c r="W93" s="164"/>
      <c r="X93" s="165" t="s">
        <v>93</v>
      </c>
      <c r="Y93" s="164"/>
      <c r="Z93" s="166" t="s">
        <v>94</v>
      </c>
      <c r="AA93" s="164"/>
      <c r="AB93" s="165" t="s">
        <v>93</v>
      </c>
      <c r="AC93" s="164"/>
      <c r="AD93" s="165" t="s">
        <v>95</v>
      </c>
      <c r="AE93" s="167" t="s">
        <v>96</v>
      </c>
      <c r="AF93" s="168" t="str">
        <f aca="false">IF(W93&gt;=1,(AA93*12+AC93)-(W93*12+Y93)+1,"")</f>
        <v/>
      </c>
      <c r="AG93" s="170" t="s">
        <v>97</v>
      </c>
      <c r="AH93" s="169" t="str">
        <f aca="false">IFERROR(ROUNDDOWN(ROUND(Q93*R93,0)*U93,0)*AF93,"")</f>
        <v/>
      </c>
    </row>
    <row r="94" customFormat="false" ht="36.75" hidden="false" customHeight="true" outlineLevel="0" collapsed="false">
      <c r="A94" s="150" t="n">
        <f aca="false">A93+1</f>
        <v>83</v>
      </c>
      <c r="B94" s="151" t="str">
        <f aca="false">IF('(入力①) 基本情報入力シート'!C115="","",'(入力①) 基本情報入力シート'!C115)</f>
        <v/>
      </c>
      <c r="C94" s="152" t="str">
        <f aca="false">IF('(入力①) 基本情報入力シート'!D115="","",'(入力①) 基本情報入力シート'!D115)</f>
        <v/>
      </c>
      <c r="D94" s="153" t="str">
        <f aca="false">IF('(入力①) 基本情報入力シート'!E115="","",'(入力①) 基本情報入力シート'!E115)</f>
        <v/>
      </c>
      <c r="E94" s="153" t="str">
        <f aca="false">IF('(入力①) 基本情報入力シート'!F115="","",'(入力①) 基本情報入力シート'!F115)</f>
        <v/>
      </c>
      <c r="F94" s="153" t="str">
        <f aca="false">IF('(入力①) 基本情報入力シート'!G115="","",'(入力①) 基本情報入力シート'!G115)</f>
        <v/>
      </c>
      <c r="G94" s="153" t="str">
        <f aca="false">IF('(入力①) 基本情報入力シート'!H115="","",'(入力①) 基本情報入力シート'!H115)</f>
        <v/>
      </c>
      <c r="H94" s="153" t="str">
        <f aca="false">IF('(入力①) 基本情報入力シート'!I115="","",'(入力①) 基本情報入力シート'!I115)</f>
        <v/>
      </c>
      <c r="I94" s="153" t="str">
        <f aca="false">IF('(入力①) 基本情報入力シート'!J115="","",'(入力①) 基本情報入力シート'!J115)</f>
        <v/>
      </c>
      <c r="J94" s="153" t="str">
        <f aca="false">IF('(入力①) 基本情報入力シート'!K115="","",'(入力①) 基本情報入力シート'!K115)</f>
        <v/>
      </c>
      <c r="K94" s="154" t="str">
        <f aca="false">IF('(入力①) 基本情報入力シート'!L115="","",'(入力①) 基本情報入力シート'!L115)</f>
        <v/>
      </c>
      <c r="L94" s="155" t="str">
        <f aca="false">IF('(入力①) 基本情報入力シート'!M115="","",'(入力①) 基本情報入力シート'!M115)</f>
        <v/>
      </c>
      <c r="M94" s="156" t="str">
        <f aca="false">IF('(入力①) 基本情報入力シート'!R115="","",'(入力①) 基本情報入力シート'!R115)</f>
        <v/>
      </c>
      <c r="N94" s="156" t="str">
        <f aca="false">IF('(入力①) 基本情報入力シート'!W115="","",'(入力①) 基本情報入力シート'!W115)</f>
        <v/>
      </c>
      <c r="O94" s="156" t="str">
        <f aca="false">IF('(入力①) 基本情報入力シート'!X115="","",'(入力①) 基本情報入力シート'!X115)</f>
        <v/>
      </c>
      <c r="P94" s="157" t="str">
        <f aca="false">IF('(入力①) 基本情報入力シート'!Y115="","",'(入力①) 基本情報入力シート'!Y115)</f>
        <v/>
      </c>
      <c r="Q94" s="158" t="str">
        <f aca="false">IF('(入力①) 基本情報入力シート'!Z115="","",'(入力①) 基本情報入力シート'!Z115)</f>
        <v/>
      </c>
      <c r="R94" s="159" t="str">
        <f aca="false">IF('(入力①) 基本情報入力シート'!AA115="","",'(入力①) 基本情報入力シート'!AA115)</f>
        <v/>
      </c>
      <c r="S94" s="160"/>
      <c r="T94" s="161"/>
      <c r="U94" s="162" t="e">
        <f aca="false">IF(P94="","",VLOOKUP(P94,))</f>
        <v>#N/A</v>
      </c>
      <c r="V94" s="163" t="s">
        <v>92</v>
      </c>
      <c r="W94" s="164"/>
      <c r="X94" s="165" t="s">
        <v>93</v>
      </c>
      <c r="Y94" s="164"/>
      <c r="Z94" s="166" t="s">
        <v>94</v>
      </c>
      <c r="AA94" s="164"/>
      <c r="AB94" s="165" t="s">
        <v>93</v>
      </c>
      <c r="AC94" s="164"/>
      <c r="AD94" s="165" t="s">
        <v>95</v>
      </c>
      <c r="AE94" s="167" t="s">
        <v>96</v>
      </c>
      <c r="AF94" s="168" t="str">
        <f aca="false">IF(W94&gt;=1,(AA94*12+AC94)-(W94*12+Y94)+1,"")</f>
        <v/>
      </c>
      <c r="AG94" s="170" t="s">
        <v>97</v>
      </c>
      <c r="AH94" s="169" t="str">
        <f aca="false">IFERROR(ROUNDDOWN(ROUND(Q94*R94,0)*U94,0)*AF94,"")</f>
        <v/>
      </c>
    </row>
    <row r="95" customFormat="false" ht="36.75" hidden="false" customHeight="true" outlineLevel="0" collapsed="false">
      <c r="A95" s="150" t="n">
        <f aca="false">A94+1</f>
        <v>84</v>
      </c>
      <c r="B95" s="151" t="str">
        <f aca="false">IF('(入力①) 基本情報入力シート'!C116="","",'(入力①) 基本情報入力シート'!C116)</f>
        <v/>
      </c>
      <c r="C95" s="152" t="str">
        <f aca="false">IF('(入力①) 基本情報入力シート'!D116="","",'(入力①) 基本情報入力シート'!D116)</f>
        <v/>
      </c>
      <c r="D95" s="153" t="str">
        <f aca="false">IF('(入力①) 基本情報入力シート'!E116="","",'(入力①) 基本情報入力シート'!E116)</f>
        <v/>
      </c>
      <c r="E95" s="153" t="str">
        <f aca="false">IF('(入力①) 基本情報入力シート'!F116="","",'(入力①) 基本情報入力シート'!F116)</f>
        <v/>
      </c>
      <c r="F95" s="153" t="str">
        <f aca="false">IF('(入力①) 基本情報入力シート'!G116="","",'(入力①) 基本情報入力シート'!G116)</f>
        <v/>
      </c>
      <c r="G95" s="153" t="str">
        <f aca="false">IF('(入力①) 基本情報入力シート'!H116="","",'(入力①) 基本情報入力シート'!H116)</f>
        <v/>
      </c>
      <c r="H95" s="153" t="str">
        <f aca="false">IF('(入力①) 基本情報入力シート'!I116="","",'(入力①) 基本情報入力シート'!I116)</f>
        <v/>
      </c>
      <c r="I95" s="153" t="str">
        <f aca="false">IF('(入力①) 基本情報入力シート'!J116="","",'(入力①) 基本情報入力シート'!J116)</f>
        <v/>
      </c>
      <c r="J95" s="153" t="str">
        <f aca="false">IF('(入力①) 基本情報入力シート'!K116="","",'(入力①) 基本情報入力シート'!K116)</f>
        <v/>
      </c>
      <c r="K95" s="154" t="str">
        <f aca="false">IF('(入力①) 基本情報入力シート'!L116="","",'(入力①) 基本情報入力シート'!L116)</f>
        <v/>
      </c>
      <c r="L95" s="155" t="str">
        <f aca="false">IF('(入力①) 基本情報入力シート'!M116="","",'(入力①) 基本情報入力シート'!M116)</f>
        <v/>
      </c>
      <c r="M95" s="156" t="str">
        <f aca="false">IF('(入力①) 基本情報入力シート'!R116="","",'(入力①) 基本情報入力シート'!R116)</f>
        <v/>
      </c>
      <c r="N95" s="156" t="str">
        <f aca="false">IF('(入力①) 基本情報入力シート'!W116="","",'(入力①) 基本情報入力シート'!W116)</f>
        <v/>
      </c>
      <c r="O95" s="156" t="str">
        <f aca="false">IF('(入力①) 基本情報入力シート'!X116="","",'(入力①) 基本情報入力シート'!X116)</f>
        <v/>
      </c>
      <c r="P95" s="157" t="str">
        <f aca="false">IF('(入力①) 基本情報入力シート'!Y116="","",'(入力①) 基本情報入力シート'!Y116)</f>
        <v/>
      </c>
      <c r="Q95" s="158" t="str">
        <f aca="false">IF('(入力①) 基本情報入力シート'!Z116="","",'(入力①) 基本情報入力シート'!Z116)</f>
        <v/>
      </c>
      <c r="R95" s="159" t="str">
        <f aca="false">IF('(入力①) 基本情報入力シート'!AA116="","",'(入力①) 基本情報入力シート'!AA116)</f>
        <v/>
      </c>
      <c r="S95" s="160"/>
      <c r="T95" s="161"/>
      <c r="U95" s="162" t="e">
        <f aca="false">IF(P95="","",VLOOKUP(P95,))</f>
        <v>#N/A</v>
      </c>
      <c r="V95" s="163" t="s">
        <v>92</v>
      </c>
      <c r="W95" s="164"/>
      <c r="X95" s="165" t="s">
        <v>93</v>
      </c>
      <c r="Y95" s="164"/>
      <c r="Z95" s="166" t="s">
        <v>94</v>
      </c>
      <c r="AA95" s="164"/>
      <c r="AB95" s="165" t="s">
        <v>93</v>
      </c>
      <c r="AC95" s="164"/>
      <c r="AD95" s="165" t="s">
        <v>95</v>
      </c>
      <c r="AE95" s="167" t="s">
        <v>96</v>
      </c>
      <c r="AF95" s="168" t="str">
        <f aca="false">IF(W95&gt;=1,(AA95*12+AC95)-(W95*12+Y95)+1,"")</f>
        <v/>
      </c>
      <c r="AG95" s="170" t="s">
        <v>97</v>
      </c>
      <c r="AH95" s="169" t="str">
        <f aca="false">IFERROR(ROUNDDOWN(ROUND(Q95*R95,0)*U95,0)*AF95,"")</f>
        <v/>
      </c>
    </row>
    <row r="96" customFormat="false" ht="36.75" hidden="false" customHeight="true" outlineLevel="0" collapsed="false">
      <c r="A96" s="150" t="n">
        <f aca="false">A95+1</f>
        <v>85</v>
      </c>
      <c r="B96" s="151" t="str">
        <f aca="false">IF('(入力①) 基本情報入力シート'!C117="","",'(入力①) 基本情報入力シート'!C117)</f>
        <v/>
      </c>
      <c r="C96" s="152" t="str">
        <f aca="false">IF('(入力①) 基本情報入力シート'!D117="","",'(入力①) 基本情報入力シート'!D117)</f>
        <v/>
      </c>
      <c r="D96" s="153" t="str">
        <f aca="false">IF('(入力①) 基本情報入力シート'!E117="","",'(入力①) 基本情報入力シート'!E117)</f>
        <v/>
      </c>
      <c r="E96" s="153" t="str">
        <f aca="false">IF('(入力①) 基本情報入力シート'!F117="","",'(入力①) 基本情報入力シート'!F117)</f>
        <v/>
      </c>
      <c r="F96" s="153" t="str">
        <f aca="false">IF('(入力①) 基本情報入力シート'!G117="","",'(入力①) 基本情報入力シート'!G117)</f>
        <v/>
      </c>
      <c r="G96" s="153" t="str">
        <f aca="false">IF('(入力①) 基本情報入力シート'!H117="","",'(入力①) 基本情報入力シート'!H117)</f>
        <v/>
      </c>
      <c r="H96" s="153" t="str">
        <f aca="false">IF('(入力①) 基本情報入力シート'!I117="","",'(入力①) 基本情報入力シート'!I117)</f>
        <v/>
      </c>
      <c r="I96" s="153" t="str">
        <f aca="false">IF('(入力①) 基本情報入力シート'!J117="","",'(入力①) 基本情報入力シート'!J117)</f>
        <v/>
      </c>
      <c r="J96" s="153" t="str">
        <f aca="false">IF('(入力①) 基本情報入力シート'!K117="","",'(入力①) 基本情報入力シート'!K117)</f>
        <v/>
      </c>
      <c r="K96" s="154" t="str">
        <f aca="false">IF('(入力①) 基本情報入力シート'!L117="","",'(入力①) 基本情報入力シート'!L117)</f>
        <v/>
      </c>
      <c r="L96" s="155" t="str">
        <f aca="false">IF('(入力①) 基本情報入力シート'!M117="","",'(入力①) 基本情報入力シート'!M117)</f>
        <v/>
      </c>
      <c r="M96" s="156" t="str">
        <f aca="false">IF('(入力①) 基本情報入力シート'!R117="","",'(入力①) 基本情報入力シート'!R117)</f>
        <v/>
      </c>
      <c r="N96" s="156" t="str">
        <f aca="false">IF('(入力①) 基本情報入力シート'!W117="","",'(入力①) 基本情報入力シート'!W117)</f>
        <v/>
      </c>
      <c r="O96" s="156" t="str">
        <f aca="false">IF('(入力①) 基本情報入力シート'!X117="","",'(入力①) 基本情報入力シート'!X117)</f>
        <v/>
      </c>
      <c r="P96" s="157" t="str">
        <f aca="false">IF('(入力①) 基本情報入力シート'!Y117="","",'(入力①) 基本情報入力シート'!Y117)</f>
        <v/>
      </c>
      <c r="Q96" s="158" t="str">
        <f aca="false">IF('(入力①) 基本情報入力シート'!Z117="","",'(入力①) 基本情報入力シート'!Z117)</f>
        <v/>
      </c>
      <c r="R96" s="159" t="str">
        <f aca="false">IF('(入力①) 基本情報入力シート'!AA117="","",'(入力①) 基本情報入力シート'!AA117)</f>
        <v/>
      </c>
      <c r="S96" s="160"/>
      <c r="T96" s="161"/>
      <c r="U96" s="162" t="e">
        <f aca="false">IF(P96="","",VLOOKUP(P96,))</f>
        <v>#N/A</v>
      </c>
      <c r="V96" s="163" t="s">
        <v>92</v>
      </c>
      <c r="W96" s="164"/>
      <c r="X96" s="165" t="s">
        <v>93</v>
      </c>
      <c r="Y96" s="164"/>
      <c r="Z96" s="166" t="s">
        <v>94</v>
      </c>
      <c r="AA96" s="164"/>
      <c r="AB96" s="165" t="s">
        <v>93</v>
      </c>
      <c r="AC96" s="164"/>
      <c r="AD96" s="165" t="s">
        <v>95</v>
      </c>
      <c r="AE96" s="167" t="s">
        <v>96</v>
      </c>
      <c r="AF96" s="168" t="str">
        <f aca="false">IF(W96&gt;=1,(AA96*12+AC96)-(W96*12+Y96)+1,"")</f>
        <v/>
      </c>
      <c r="AG96" s="170" t="s">
        <v>97</v>
      </c>
      <c r="AH96" s="169" t="str">
        <f aca="false">IFERROR(ROUNDDOWN(ROUND(Q96*R96,0)*U96,0)*AF96,"")</f>
        <v/>
      </c>
    </row>
    <row r="97" customFormat="false" ht="36.75" hidden="false" customHeight="true" outlineLevel="0" collapsed="false">
      <c r="A97" s="150" t="n">
        <f aca="false">A96+1</f>
        <v>86</v>
      </c>
      <c r="B97" s="151" t="str">
        <f aca="false">IF('(入力①) 基本情報入力シート'!C118="","",'(入力①) 基本情報入力シート'!C118)</f>
        <v/>
      </c>
      <c r="C97" s="152" t="str">
        <f aca="false">IF('(入力①) 基本情報入力シート'!D118="","",'(入力①) 基本情報入力シート'!D118)</f>
        <v/>
      </c>
      <c r="D97" s="153" t="str">
        <f aca="false">IF('(入力①) 基本情報入力シート'!E118="","",'(入力①) 基本情報入力シート'!E118)</f>
        <v/>
      </c>
      <c r="E97" s="153" t="str">
        <f aca="false">IF('(入力①) 基本情報入力シート'!F118="","",'(入力①) 基本情報入力シート'!F118)</f>
        <v/>
      </c>
      <c r="F97" s="153" t="str">
        <f aca="false">IF('(入力①) 基本情報入力シート'!G118="","",'(入力①) 基本情報入力シート'!G118)</f>
        <v/>
      </c>
      <c r="G97" s="153" t="str">
        <f aca="false">IF('(入力①) 基本情報入力シート'!H118="","",'(入力①) 基本情報入力シート'!H118)</f>
        <v/>
      </c>
      <c r="H97" s="153" t="str">
        <f aca="false">IF('(入力①) 基本情報入力シート'!I118="","",'(入力①) 基本情報入力シート'!I118)</f>
        <v/>
      </c>
      <c r="I97" s="153" t="str">
        <f aca="false">IF('(入力①) 基本情報入力シート'!J118="","",'(入力①) 基本情報入力シート'!J118)</f>
        <v/>
      </c>
      <c r="J97" s="153" t="str">
        <f aca="false">IF('(入力①) 基本情報入力シート'!K118="","",'(入力①) 基本情報入力シート'!K118)</f>
        <v/>
      </c>
      <c r="K97" s="154" t="str">
        <f aca="false">IF('(入力①) 基本情報入力シート'!L118="","",'(入力①) 基本情報入力シート'!L118)</f>
        <v/>
      </c>
      <c r="L97" s="155" t="str">
        <f aca="false">IF('(入力①) 基本情報入力シート'!M118="","",'(入力①) 基本情報入力シート'!M118)</f>
        <v/>
      </c>
      <c r="M97" s="156" t="str">
        <f aca="false">IF('(入力①) 基本情報入力シート'!R118="","",'(入力①) 基本情報入力シート'!R118)</f>
        <v/>
      </c>
      <c r="N97" s="156" t="str">
        <f aca="false">IF('(入力①) 基本情報入力シート'!W118="","",'(入力①) 基本情報入力シート'!W118)</f>
        <v/>
      </c>
      <c r="O97" s="156" t="str">
        <f aca="false">IF('(入力①) 基本情報入力シート'!X118="","",'(入力①) 基本情報入力シート'!X118)</f>
        <v/>
      </c>
      <c r="P97" s="157" t="str">
        <f aca="false">IF('(入力①) 基本情報入力シート'!Y118="","",'(入力①) 基本情報入力シート'!Y118)</f>
        <v/>
      </c>
      <c r="Q97" s="158" t="str">
        <f aca="false">IF('(入力①) 基本情報入力シート'!Z118="","",'(入力①) 基本情報入力シート'!Z118)</f>
        <v/>
      </c>
      <c r="R97" s="159" t="str">
        <f aca="false">IF('(入力①) 基本情報入力シート'!AA118="","",'(入力①) 基本情報入力シート'!AA118)</f>
        <v/>
      </c>
      <c r="S97" s="160"/>
      <c r="T97" s="161"/>
      <c r="U97" s="162" t="e">
        <f aca="false">IF(P97="","",VLOOKUP(P97,))</f>
        <v>#N/A</v>
      </c>
      <c r="V97" s="163" t="s">
        <v>92</v>
      </c>
      <c r="W97" s="164"/>
      <c r="X97" s="165" t="s">
        <v>93</v>
      </c>
      <c r="Y97" s="164"/>
      <c r="Z97" s="166" t="s">
        <v>94</v>
      </c>
      <c r="AA97" s="164"/>
      <c r="AB97" s="165" t="s">
        <v>93</v>
      </c>
      <c r="AC97" s="164"/>
      <c r="AD97" s="165" t="s">
        <v>95</v>
      </c>
      <c r="AE97" s="167" t="s">
        <v>96</v>
      </c>
      <c r="AF97" s="168" t="str">
        <f aca="false">IF(W97&gt;=1,(AA97*12+AC97)-(W97*12+Y97)+1,"")</f>
        <v/>
      </c>
      <c r="AG97" s="170" t="s">
        <v>97</v>
      </c>
      <c r="AH97" s="169" t="str">
        <f aca="false">IFERROR(ROUNDDOWN(ROUND(Q97*R97,0)*U97,0)*AF97,"")</f>
        <v/>
      </c>
    </row>
    <row r="98" customFormat="false" ht="36.75" hidden="false" customHeight="true" outlineLevel="0" collapsed="false">
      <c r="A98" s="150" t="n">
        <f aca="false">A97+1</f>
        <v>87</v>
      </c>
      <c r="B98" s="151" t="str">
        <f aca="false">IF('(入力①) 基本情報入力シート'!C119="","",'(入力①) 基本情報入力シート'!C119)</f>
        <v/>
      </c>
      <c r="C98" s="152" t="str">
        <f aca="false">IF('(入力①) 基本情報入力シート'!D119="","",'(入力①) 基本情報入力シート'!D119)</f>
        <v/>
      </c>
      <c r="D98" s="153" t="str">
        <f aca="false">IF('(入力①) 基本情報入力シート'!E119="","",'(入力①) 基本情報入力シート'!E119)</f>
        <v/>
      </c>
      <c r="E98" s="153" t="str">
        <f aca="false">IF('(入力①) 基本情報入力シート'!F119="","",'(入力①) 基本情報入力シート'!F119)</f>
        <v/>
      </c>
      <c r="F98" s="153" t="str">
        <f aca="false">IF('(入力①) 基本情報入力シート'!G119="","",'(入力①) 基本情報入力シート'!G119)</f>
        <v/>
      </c>
      <c r="G98" s="153" t="str">
        <f aca="false">IF('(入力①) 基本情報入力シート'!H119="","",'(入力①) 基本情報入力シート'!H119)</f>
        <v/>
      </c>
      <c r="H98" s="153" t="str">
        <f aca="false">IF('(入力①) 基本情報入力シート'!I119="","",'(入力①) 基本情報入力シート'!I119)</f>
        <v/>
      </c>
      <c r="I98" s="153" t="str">
        <f aca="false">IF('(入力①) 基本情報入力シート'!J119="","",'(入力①) 基本情報入力シート'!J119)</f>
        <v/>
      </c>
      <c r="J98" s="153" t="str">
        <f aca="false">IF('(入力①) 基本情報入力シート'!K119="","",'(入力①) 基本情報入力シート'!K119)</f>
        <v/>
      </c>
      <c r="K98" s="154" t="str">
        <f aca="false">IF('(入力①) 基本情報入力シート'!L119="","",'(入力①) 基本情報入力シート'!L119)</f>
        <v/>
      </c>
      <c r="L98" s="155" t="str">
        <f aca="false">IF('(入力①) 基本情報入力シート'!M119="","",'(入力①) 基本情報入力シート'!M119)</f>
        <v/>
      </c>
      <c r="M98" s="156" t="str">
        <f aca="false">IF('(入力①) 基本情報入力シート'!R119="","",'(入力①) 基本情報入力シート'!R119)</f>
        <v/>
      </c>
      <c r="N98" s="156" t="str">
        <f aca="false">IF('(入力①) 基本情報入力シート'!W119="","",'(入力①) 基本情報入力シート'!W119)</f>
        <v/>
      </c>
      <c r="O98" s="156" t="str">
        <f aca="false">IF('(入力①) 基本情報入力シート'!X119="","",'(入力①) 基本情報入力シート'!X119)</f>
        <v/>
      </c>
      <c r="P98" s="157" t="str">
        <f aca="false">IF('(入力①) 基本情報入力シート'!Y119="","",'(入力①) 基本情報入力シート'!Y119)</f>
        <v/>
      </c>
      <c r="Q98" s="158" t="str">
        <f aca="false">IF('(入力①) 基本情報入力シート'!Z119="","",'(入力①) 基本情報入力シート'!Z119)</f>
        <v/>
      </c>
      <c r="R98" s="159" t="str">
        <f aca="false">IF('(入力①) 基本情報入力シート'!AA119="","",'(入力①) 基本情報入力シート'!AA119)</f>
        <v/>
      </c>
      <c r="S98" s="160"/>
      <c r="T98" s="161"/>
      <c r="U98" s="162" t="e">
        <f aca="false">IF(P98="","",VLOOKUP(P98,))</f>
        <v>#N/A</v>
      </c>
      <c r="V98" s="163" t="s">
        <v>92</v>
      </c>
      <c r="W98" s="164"/>
      <c r="X98" s="165" t="s">
        <v>93</v>
      </c>
      <c r="Y98" s="164"/>
      <c r="Z98" s="166" t="s">
        <v>94</v>
      </c>
      <c r="AA98" s="164"/>
      <c r="AB98" s="165" t="s">
        <v>93</v>
      </c>
      <c r="AC98" s="164"/>
      <c r="AD98" s="165" t="s">
        <v>95</v>
      </c>
      <c r="AE98" s="167" t="s">
        <v>96</v>
      </c>
      <c r="AF98" s="168" t="str">
        <f aca="false">IF(W98&gt;=1,(AA98*12+AC98)-(W98*12+Y98)+1,"")</f>
        <v/>
      </c>
      <c r="AG98" s="170" t="s">
        <v>97</v>
      </c>
      <c r="AH98" s="169" t="str">
        <f aca="false">IFERROR(ROUNDDOWN(ROUND(Q98*R98,0)*U98,0)*AF98,"")</f>
        <v/>
      </c>
    </row>
    <row r="99" customFormat="false" ht="36.75" hidden="false" customHeight="true" outlineLevel="0" collapsed="false">
      <c r="A99" s="150" t="n">
        <f aca="false">A98+1</f>
        <v>88</v>
      </c>
      <c r="B99" s="151" t="str">
        <f aca="false">IF('(入力①) 基本情報入力シート'!C120="","",'(入力①) 基本情報入力シート'!C120)</f>
        <v/>
      </c>
      <c r="C99" s="152" t="str">
        <f aca="false">IF('(入力①) 基本情報入力シート'!D120="","",'(入力①) 基本情報入力シート'!D120)</f>
        <v/>
      </c>
      <c r="D99" s="153" t="str">
        <f aca="false">IF('(入力①) 基本情報入力シート'!E120="","",'(入力①) 基本情報入力シート'!E120)</f>
        <v/>
      </c>
      <c r="E99" s="153" t="str">
        <f aca="false">IF('(入力①) 基本情報入力シート'!F120="","",'(入力①) 基本情報入力シート'!F120)</f>
        <v/>
      </c>
      <c r="F99" s="153" t="str">
        <f aca="false">IF('(入力①) 基本情報入力シート'!G120="","",'(入力①) 基本情報入力シート'!G120)</f>
        <v/>
      </c>
      <c r="G99" s="153" t="str">
        <f aca="false">IF('(入力①) 基本情報入力シート'!H120="","",'(入力①) 基本情報入力シート'!H120)</f>
        <v/>
      </c>
      <c r="H99" s="153" t="str">
        <f aca="false">IF('(入力①) 基本情報入力シート'!I120="","",'(入力①) 基本情報入力シート'!I120)</f>
        <v/>
      </c>
      <c r="I99" s="153" t="str">
        <f aca="false">IF('(入力①) 基本情報入力シート'!J120="","",'(入力①) 基本情報入力シート'!J120)</f>
        <v/>
      </c>
      <c r="J99" s="153" t="str">
        <f aca="false">IF('(入力①) 基本情報入力シート'!K120="","",'(入力①) 基本情報入力シート'!K120)</f>
        <v/>
      </c>
      <c r="K99" s="154" t="str">
        <f aca="false">IF('(入力①) 基本情報入力シート'!L120="","",'(入力①) 基本情報入力シート'!L120)</f>
        <v/>
      </c>
      <c r="L99" s="155" t="str">
        <f aca="false">IF('(入力①) 基本情報入力シート'!M120="","",'(入力①) 基本情報入力シート'!M120)</f>
        <v/>
      </c>
      <c r="M99" s="156" t="str">
        <f aca="false">IF('(入力①) 基本情報入力シート'!R120="","",'(入力①) 基本情報入力シート'!R120)</f>
        <v/>
      </c>
      <c r="N99" s="156" t="str">
        <f aca="false">IF('(入力①) 基本情報入力シート'!W120="","",'(入力①) 基本情報入力シート'!W120)</f>
        <v/>
      </c>
      <c r="O99" s="156" t="str">
        <f aca="false">IF('(入力①) 基本情報入力シート'!X120="","",'(入力①) 基本情報入力シート'!X120)</f>
        <v/>
      </c>
      <c r="P99" s="157" t="str">
        <f aca="false">IF('(入力①) 基本情報入力シート'!Y120="","",'(入力①) 基本情報入力シート'!Y120)</f>
        <v/>
      </c>
      <c r="Q99" s="158" t="str">
        <f aca="false">IF('(入力①) 基本情報入力シート'!Z120="","",'(入力①) 基本情報入力シート'!Z120)</f>
        <v/>
      </c>
      <c r="R99" s="159" t="str">
        <f aca="false">IF('(入力①) 基本情報入力シート'!AA120="","",'(入力①) 基本情報入力シート'!AA120)</f>
        <v/>
      </c>
      <c r="S99" s="160"/>
      <c r="T99" s="161"/>
      <c r="U99" s="162" t="e">
        <f aca="false">IF(P99="","",VLOOKUP(P99,))</f>
        <v>#N/A</v>
      </c>
      <c r="V99" s="163" t="s">
        <v>92</v>
      </c>
      <c r="W99" s="164"/>
      <c r="X99" s="165" t="s">
        <v>93</v>
      </c>
      <c r="Y99" s="164"/>
      <c r="Z99" s="166" t="s">
        <v>94</v>
      </c>
      <c r="AA99" s="164"/>
      <c r="AB99" s="165" t="s">
        <v>93</v>
      </c>
      <c r="AC99" s="164"/>
      <c r="AD99" s="165" t="s">
        <v>95</v>
      </c>
      <c r="AE99" s="167" t="s">
        <v>96</v>
      </c>
      <c r="AF99" s="168" t="str">
        <f aca="false">IF(W99&gt;=1,(AA99*12+AC99)-(W99*12+Y99)+1,"")</f>
        <v/>
      </c>
      <c r="AG99" s="170" t="s">
        <v>97</v>
      </c>
      <c r="AH99" s="169" t="str">
        <f aca="false">IFERROR(ROUNDDOWN(ROUND(Q99*R99,0)*U99,0)*AF99,"")</f>
        <v/>
      </c>
    </row>
    <row r="100" customFormat="false" ht="36.75" hidden="false" customHeight="true" outlineLevel="0" collapsed="false">
      <c r="A100" s="150" t="n">
        <f aca="false">A99+1</f>
        <v>89</v>
      </c>
      <c r="B100" s="151" t="str">
        <f aca="false">IF('(入力①) 基本情報入力シート'!C121="","",'(入力①) 基本情報入力シート'!C121)</f>
        <v/>
      </c>
      <c r="C100" s="152" t="str">
        <f aca="false">IF('(入力①) 基本情報入力シート'!D121="","",'(入力①) 基本情報入力シート'!D121)</f>
        <v/>
      </c>
      <c r="D100" s="153" t="str">
        <f aca="false">IF('(入力①) 基本情報入力シート'!E121="","",'(入力①) 基本情報入力シート'!E121)</f>
        <v/>
      </c>
      <c r="E100" s="153" t="str">
        <f aca="false">IF('(入力①) 基本情報入力シート'!F121="","",'(入力①) 基本情報入力シート'!F121)</f>
        <v/>
      </c>
      <c r="F100" s="153" t="str">
        <f aca="false">IF('(入力①) 基本情報入力シート'!G121="","",'(入力①) 基本情報入力シート'!G121)</f>
        <v/>
      </c>
      <c r="G100" s="153" t="str">
        <f aca="false">IF('(入力①) 基本情報入力シート'!H121="","",'(入力①) 基本情報入力シート'!H121)</f>
        <v/>
      </c>
      <c r="H100" s="153" t="str">
        <f aca="false">IF('(入力①) 基本情報入力シート'!I121="","",'(入力①) 基本情報入力シート'!I121)</f>
        <v/>
      </c>
      <c r="I100" s="153" t="str">
        <f aca="false">IF('(入力①) 基本情報入力シート'!J121="","",'(入力①) 基本情報入力シート'!J121)</f>
        <v/>
      </c>
      <c r="J100" s="153" t="str">
        <f aca="false">IF('(入力①) 基本情報入力シート'!K121="","",'(入力①) 基本情報入力シート'!K121)</f>
        <v/>
      </c>
      <c r="K100" s="154" t="str">
        <f aca="false">IF('(入力①) 基本情報入力シート'!L121="","",'(入力①) 基本情報入力シート'!L121)</f>
        <v/>
      </c>
      <c r="L100" s="155" t="str">
        <f aca="false">IF('(入力①) 基本情報入力シート'!M121="","",'(入力①) 基本情報入力シート'!M121)</f>
        <v/>
      </c>
      <c r="M100" s="156" t="str">
        <f aca="false">IF('(入力①) 基本情報入力シート'!R121="","",'(入力①) 基本情報入力シート'!R121)</f>
        <v/>
      </c>
      <c r="N100" s="156" t="str">
        <f aca="false">IF('(入力①) 基本情報入力シート'!W121="","",'(入力①) 基本情報入力シート'!W121)</f>
        <v/>
      </c>
      <c r="O100" s="156" t="str">
        <f aca="false">IF('(入力①) 基本情報入力シート'!X121="","",'(入力①) 基本情報入力シート'!X121)</f>
        <v/>
      </c>
      <c r="P100" s="157" t="str">
        <f aca="false">IF('(入力①) 基本情報入力シート'!Y121="","",'(入力①) 基本情報入力シート'!Y121)</f>
        <v/>
      </c>
      <c r="Q100" s="158" t="str">
        <f aca="false">IF('(入力①) 基本情報入力シート'!Z121="","",'(入力①) 基本情報入力シート'!Z121)</f>
        <v/>
      </c>
      <c r="R100" s="159" t="str">
        <f aca="false">IF('(入力①) 基本情報入力シート'!AA121="","",'(入力①) 基本情報入力シート'!AA121)</f>
        <v/>
      </c>
      <c r="S100" s="160"/>
      <c r="T100" s="161"/>
      <c r="U100" s="162" t="e">
        <f aca="false">IF(P100="","",VLOOKUP(P100,))</f>
        <v>#N/A</v>
      </c>
      <c r="V100" s="163" t="s">
        <v>92</v>
      </c>
      <c r="W100" s="164"/>
      <c r="X100" s="165" t="s">
        <v>93</v>
      </c>
      <c r="Y100" s="164"/>
      <c r="Z100" s="166" t="s">
        <v>94</v>
      </c>
      <c r="AA100" s="164"/>
      <c r="AB100" s="165" t="s">
        <v>93</v>
      </c>
      <c r="AC100" s="164"/>
      <c r="AD100" s="165" t="s">
        <v>95</v>
      </c>
      <c r="AE100" s="167" t="s">
        <v>96</v>
      </c>
      <c r="AF100" s="168" t="str">
        <f aca="false">IF(W100&gt;=1,(AA100*12+AC100)-(W100*12+Y100)+1,"")</f>
        <v/>
      </c>
      <c r="AG100" s="170" t="s">
        <v>97</v>
      </c>
      <c r="AH100" s="169" t="str">
        <f aca="false">IFERROR(ROUNDDOWN(ROUND(Q100*R100,0)*U100,0)*AF100,"")</f>
        <v/>
      </c>
    </row>
    <row r="101" customFormat="false" ht="36.75" hidden="false" customHeight="true" outlineLevel="0" collapsed="false">
      <c r="A101" s="150" t="n">
        <f aca="false">A100+1</f>
        <v>90</v>
      </c>
      <c r="B101" s="151" t="str">
        <f aca="false">IF('(入力①) 基本情報入力シート'!C122="","",'(入力①) 基本情報入力シート'!C122)</f>
        <v/>
      </c>
      <c r="C101" s="152" t="str">
        <f aca="false">IF('(入力①) 基本情報入力シート'!D122="","",'(入力①) 基本情報入力シート'!D122)</f>
        <v/>
      </c>
      <c r="D101" s="153" t="str">
        <f aca="false">IF('(入力①) 基本情報入力シート'!E122="","",'(入力①) 基本情報入力シート'!E122)</f>
        <v/>
      </c>
      <c r="E101" s="153" t="str">
        <f aca="false">IF('(入力①) 基本情報入力シート'!F122="","",'(入力①) 基本情報入力シート'!F122)</f>
        <v/>
      </c>
      <c r="F101" s="153" t="str">
        <f aca="false">IF('(入力①) 基本情報入力シート'!G122="","",'(入力①) 基本情報入力シート'!G122)</f>
        <v/>
      </c>
      <c r="G101" s="153" t="str">
        <f aca="false">IF('(入力①) 基本情報入力シート'!H122="","",'(入力①) 基本情報入力シート'!H122)</f>
        <v/>
      </c>
      <c r="H101" s="153" t="str">
        <f aca="false">IF('(入力①) 基本情報入力シート'!I122="","",'(入力①) 基本情報入力シート'!I122)</f>
        <v/>
      </c>
      <c r="I101" s="153" t="str">
        <f aca="false">IF('(入力①) 基本情報入力シート'!J122="","",'(入力①) 基本情報入力シート'!J122)</f>
        <v/>
      </c>
      <c r="J101" s="153" t="str">
        <f aca="false">IF('(入力①) 基本情報入力シート'!K122="","",'(入力①) 基本情報入力シート'!K122)</f>
        <v/>
      </c>
      <c r="K101" s="154" t="str">
        <f aca="false">IF('(入力①) 基本情報入力シート'!L122="","",'(入力①) 基本情報入力シート'!L122)</f>
        <v/>
      </c>
      <c r="L101" s="155" t="str">
        <f aca="false">IF('(入力①) 基本情報入力シート'!M122="","",'(入力①) 基本情報入力シート'!M122)</f>
        <v/>
      </c>
      <c r="M101" s="156" t="str">
        <f aca="false">IF('(入力①) 基本情報入力シート'!R122="","",'(入力①) 基本情報入力シート'!R122)</f>
        <v/>
      </c>
      <c r="N101" s="156" t="str">
        <f aca="false">IF('(入力①) 基本情報入力シート'!W122="","",'(入力①) 基本情報入力シート'!W122)</f>
        <v/>
      </c>
      <c r="O101" s="156" t="str">
        <f aca="false">IF('(入力①) 基本情報入力シート'!X122="","",'(入力①) 基本情報入力シート'!X122)</f>
        <v/>
      </c>
      <c r="P101" s="157" t="str">
        <f aca="false">IF('(入力①) 基本情報入力シート'!Y122="","",'(入力①) 基本情報入力シート'!Y122)</f>
        <v/>
      </c>
      <c r="Q101" s="158" t="str">
        <f aca="false">IF('(入力①) 基本情報入力シート'!Z122="","",'(入力①) 基本情報入力シート'!Z122)</f>
        <v/>
      </c>
      <c r="R101" s="159" t="str">
        <f aca="false">IF('(入力①) 基本情報入力シート'!AA122="","",'(入力①) 基本情報入力シート'!AA122)</f>
        <v/>
      </c>
      <c r="S101" s="160"/>
      <c r="T101" s="161"/>
      <c r="U101" s="162" t="e">
        <f aca="false">IF(P101="","",VLOOKUP(P101,))</f>
        <v>#N/A</v>
      </c>
      <c r="V101" s="163" t="s">
        <v>92</v>
      </c>
      <c r="W101" s="164"/>
      <c r="X101" s="165" t="s">
        <v>93</v>
      </c>
      <c r="Y101" s="164"/>
      <c r="Z101" s="166" t="s">
        <v>94</v>
      </c>
      <c r="AA101" s="164"/>
      <c r="AB101" s="165" t="s">
        <v>93</v>
      </c>
      <c r="AC101" s="164"/>
      <c r="AD101" s="165" t="s">
        <v>95</v>
      </c>
      <c r="AE101" s="167" t="s">
        <v>96</v>
      </c>
      <c r="AF101" s="168" t="str">
        <f aca="false">IF(W101&gt;=1,(AA101*12+AC101)-(W101*12+Y101)+1,"")</f>
        <v/>
      </c>
      <c r="AG101" s="170" t="s">
        <v>97</v>
      </c>
      <c r="AH101" s="169" t="str">
        <f aca="false">IFERROR(ROUNDDOWN(ROUND(Q101*R101,0)*U101,0)*AF101,"")</f>
        <v/>
      </c>
    </row>
    <row r="102" customFormat="false" ht="36.75" hidden="false" customHeight="true" outlineLevel="0" collapsed="false">
      <c r="A102" s="150" t="n">
        <f aca="false">A101+1</f>
        <v>91</v>
      </c>
      <c r="B102" s="151" t="str">
        <f aca="false">IF('(入力①) 基本情報入力シート'!C123="","",'(入力①) 基本情報入力シート'!C123)</f>
        <v/>
      </c>
      <c r="C102" s="152" t="str">
        <f aca="false">IF('(入力①) 基本情報入力シート'!D123="","",'(入力①) 基本情報入力シート'!D123)</f>
        <v/>
      </c>
      <c r="D102" s="153" t="str">
        <f aca="false">IF('(入力①) 基本情報入力シート'!E123="","",'(入力①) 基本情報入力シート'!E123)</f>
        <v/>
      </c>
      <c r="E102" s="153" t="str">
        <f aca="false">IF('(入力①) 基本情報入力シート'!F123="","",'(入力①) 基本情報入力シート'!F123)</f>
        <v/>
      </c>
      <c r="F102" s="153" t="str">
        <f aca="false">IF('(入力①) 基本情報入力シート'!G123="","",'(入力①) 基本情報入力シート'!G123)</f>
        <v/>
      </c>
      <c r="G102" s="153" t="str">
        <f aca="false">IF('(入力①) 基本情報入力シート'!H123="","",'(入力①) 基本情報入力シート'!H123)</f>
        <v/>
      </c>
      <c r="H102" s="153" t="str">
        <f aca="false">IF('(入力①) 基本情報入力シート'!I123="","",'(入力①) 基本情報入力シート'!I123)</f>
        <v/>
      </c>
      <c r="I102" s="153" t="str">
        <f aca="false">IF('(入力①) 基本情報入力シート'!J123="","",'(入力①) 基本情報入力シート'!J123)</f>
        <v/>
      </c>
      <c r="J102" s="153" t="str">
        <f aca="false">IF('(入力①) 基本情報入力シート'!K123="","",'(入力①) 基本情報入力シート'!K123)</f>
        <v/>
      </c>
      <c r="K102" s="154" t="str">
        <f aca="false">IF('(入力①) 基本情報入力シート'!L123="","",'(入力①) 基本情報入力シート'!L123)</f>
        <v/>
      </c>
      <c r="L102" s="155" t="str">
        <f aca="false">IF('(入力①) 基本情報入力シート'!M123="","",'(入力①) 基本情報入力シート'!M123)</f>
        <v/>
      </c>
      <c r="M102" s="156" t="str">
        <f aca="false">IF('(入力①) 基本情報入力シート'!R123="","",'(入力①) 基本情報入力シート'!R123)</f>
        <v/>
      </c>
      <c r="N102" s="156" t="str">
        <f aca="false">IF('(入力①) 基本情報入力シート'!W123="","",'(入力①) 基本情報入力シート'!W123)</f>
        <v/>
      </c>
      <c r="O102" s="156" t="str">
        <f aca="false">IF('(入力①) 基本情報入力シート'!X123="","",'(入力①) 基本情報入力シート'!X123)</f>
        <v/>
      </c>
      <c r="P102" s="157" t="str">
        <f aca="false">IF('(入力①) 基本情報入力シート'!Y123="","",'(入力①) 基本情報入力シート'!Y123)</f>
        <v/>
      </c>
      <c r="Q102" s="158" t="str">
        <f aca="false">IF('(入力①) 基本情報入力シート'!Z123="","",'(入力①) 基本情報入力シート'!Z123)</f>
        <v/>
      </c>
      <c r="R102" s="159" t="str">
        <f aca="false">IF('(入力①) 基本情報入力シート'!AA123="","",'(入力①) 基本情報入力シート'!AA123)</f>
        <v/>
      </c>
      <c r="S102" s="160"/>
      <c r="T102" s="161"/>
      <c r="U102" s="162" t="e">
        <f aca="false">IF(P102="","",VLOOKUP(P102,))</f>
        <v>#N/A</v>
      </c>
      <c r="V102" s="163" t="s">
        <v>92</v>
      </c>
      <c r="W102" s="164"/>
      <c r="X102" s="165" t="s">
        <v>93</v>
      </c>
      <c r="Y102" s="164"/>
      <c r="Z102" s="166" t="s">
        <v>94</v>
      </c>
      <c r="AA102" s="164"/>
      <c r="AB102" s="165" t="s">
        <v>93</v>
      </c>
      <c r="AC102" s="164"/>
      <c r="AD102" s="165" t="s">
        <v>95</v>
      </c>
      <c r="AE102" s="167" t="s">
        <v>96</v>
      </c>
      <c r="AF102" s="168" t="str">
        <f aca="false">IF(W102&gt;=1,(AA102*12+AC102)-(W102*12+Y102)+1,"")</f>
        <v/>
      </c>
      <c r="AG102" s="170" t="s">
        <v>97</v>
      </c>
      <c r="AH102" s="169" t="str">
        <f aca="false">IFERROR(ROUNDDOWN(ROUND(Q102*R102,0)*U102,0)*AF102,"")</f>
        <v/>
      </c>
    </row>
    <row r="103" customFormat="false" ht="36.75" hidden="false" customHeight="true" outlineLevel="0" collapsed="false">
      <c r="A103" s="150" t="n">
        <f aca="false">A102+1</f>
        <v>92</v>
      </c>
      <c r="B103" s="151" t="str">
        <f aca="false">IF('(入力①) 基本情報入力シート'!C124="","",'(入力①) 基本情報入力シート'!C124)</f>
        <v/>
      </c>
      <c r="C103" s="152" t="str">
        <f aca="false">IF('(入力①) 基本情報入力シート'!D124="","",'(入力①) 基本情報入力シート'!D124)</f>
        <v/>
      </c>
      <c r="D103" s="153" t="str">
        <f aca="false">IF('(入力①) 基本情報入力シート'!E124="","",'(入力①) 基本情報入力シート'!E124)</f>
        <v/>
      </c>
      <c r="E103" s="153" t="str">
        <f aca="false">IF('(入力①) 基本情報入力シート'!F124="","",'(入力①) 基本情報入力シート'!F124)</f>
        <v/>
      </c>
      <c r="F103" s="153" t="str">
        <f aca="false">IF('(入力①) 基本情報入力シート'!G124="","",'(入力①) 基本情報入力シート'!G124)</f>
        <v/>
      </c>
      <c r="G103" s="153" t="str">
        <f aca="false">IF('(入力①) 基本情報入力シート'!H124="","",'(入力①) 基本情報入力シート'!H124)</f>
        <v/>
      </c>
      <c r="H103" s="153" t="str">
        <f aca="false">IF('(入力①) 基本情報入力シート'!I124="","",'(入力①) 基本情報入力シート'!I124)</f>
        <v/>
      </c>
      <c r="I103" s="153" t="str">
        <f aca="false">IF('(入力①) 基本情報入力シート'!J124="","",'(入力①) 基本情報入力シート'!J124)</f>
        <v/>
      </c>
      <c r="J103" s="153" t="str">
        <f aca="false">IF('(入力①) 基本情報入力シート'!K124="","",'(入力①) 基本情報入力シート'!K124)</f>
        <v/>
      </c>
      <c r="K103" s="154" t="str">
        <f aca="false">IF('(入力①) 基本情報入力シート'!L124="","",'(入力①) 基本情報入力シート'!L124)</f>
        <v/>
      </c>
      <c r="L103" s="155" t="str">
        <f aca="false">IF('(入力①) 基本情報入力シート'!M124="","",'(入力①) 基本情報入力シート'!M124)</f>
        <v/>
      </c>
      <c r="M103" s="156" t="str">
        <f aca="false">IF('(入力①) 基本情報入力シート'!R124="","",'(入力①) 基本情報入力シート'!R124)</f>
        <v/>
      </c>
      <c r="N103" s="156" t="str">
        <f aca="false">IF('(入力①) 基本情報入力シート'!W124="","",'(入力①) 基本情報入力シート'!W124)</f>
        <v/>
      </c>
      <c r="O103" s="156" t="str">
        <f aca="false">IF('(入力①) 基本情報入力シート'!X124="","",'(入力①) 基本情報入力シート'!X124)</f>
        <v/>
      </c>
      <c r="P103" s="157" t="str">
        <f aca="false">IF('(入力①) 基本情報入力シート'!Y124="","",'(入力①) 基本情報入力シート'!Y124)</f>
        <v/>
      </c>
      <c r="Q103" s="158" t="str">
        <f aca="false">IF('(入力①) 基本情報入力シート'!Z124="","",'(入力①) 基本情報入力シート'!Z124)</f>
        <v/>
      </c>
      <c r="R103" s="159" t="str">
        <f aca="false">IF('(入力①) 基本情報入力シート'!AA124="","",'(入力①) 基本情報入力シート'!AA124)</f>
        <v/>
      </c>
      <c r="S103" s="160"/>
      <c r="T103" s="161"/>
      <c r="U103" s="162" t="e">
        <f aca="false">IF(P103="","",VLOOKUP(P103,))</f>
        <v>#N/A</v>
      </c>
      <c r="V103" s="163" t="s">
        <v>92</v>
      </c>
      <c r="W103" s="164"/>
      <c r="X103" s="165" t="s">
        <v>93</v>
      </c>
      <c r="Y103" s="164"/>
      <c r="Z103" s="166" t="s">
        <v>94</v>
      </c>
      <c r="AA103" s="164"/>
      <c r="AB103" s="165" t="s">
        <v>93</v>
      </c>
      <c r="AC103" s="164"/>
      <c r="AD103" s="165" t="s">
        <v>95</v>
      </c>
      <c r="AE103" s="167" t="s">
        <v>96</v>
      </c>
      <c r="AF103" s="168" t="str">
        <f aca="false">IF(W103&gt;=1,(AA103*12+AC103)-(W103*12+Y103)+1,"")</f>
        <v/>
      </c>
      <c r="AG103" s="170" t="s">
        <v>97</v>
      </c>
      <c r="AH103" s="169" t="str">
        <f aca="false">IFERROR(ROUNDDOWN(ROUND(Q103*R103,0)*U103,0)*AF103,"")</f>
        <v/>
      </c>
    </row>
    <row r="104" customFormat="false" ht="36.75" hidden="false" customHeight="true" outlineLevel="0" collapsed="false">
      <c r="A104" s="150" t="n">
        <f aca="false">A103+1</f>
        <v>93</v>
      </c>
      <c r="B104" s="151" t="str">
        <f aca="false">IF('(入力①) 基本情報入力シート'!C125="","",'(入力①) 基本情報入力シート'!C125)</f>
        <v/>
      </c>
      <c r="C104" s="152" t="str">
        <f aca="false">IF('(入力①) 基本情報入力シート'!D125="","",'(入力①) 基本情報入力シート'!D125)</f>
        <v/>
      </c>
      <c r="D104" s="153" t="str">
        <f aca="false">IF('(入力①) 基本情報入力シート'!E125="","",'(入力①) 基本情報入力シート'!E125)</f>
        <v/>
      </c>
      <c r="E104" s="153" t="str">
        <f aca="false">IF('(入力①) 基本情報入力シート'!F125="","",'(入力①) 基本情報入力シート'!F125)</f>
        <v/>
      </c>
      <c r="F104" s="153" t="str">
        <f aca="false">IF('(入力①) 基本情報入力シート'!G125="","",'(入力①) 基本情報入力シート'!G125)</f>
        <v/>
      </c>
      <c r="G104" s="153" t="str">
        <f aca="false">IF('(入力①) 基本情報入力シート'!H125="","",'(入力①) 基本情報入力シート'!H125)</f>
        <v/>
      </c>
      <c r="H104" s="153" t="str">
        <f aca="false">IF('(入力①) 基本情報入力シート'!I125="","",'(入力①) 基本情報入力シート'!I125)</f>
        <v/>
      </c>
      <c r="I104" s="153" t="str">
        <f aca="false">IF('(入力①) 基本情報入力シート'!J125="","",'(入力①) 基本情報入力シート'!J125)</f>
        <v/>
      </c>
      <c r="J104" s="153" t="str">
        <f aca="false">IF('(入力①) 基本情報入力シート'!K125="","",'(入力①) 基本情報入力シート'!K125)</f>
        <v/>
      </c>
      <c r="K104" s="154" t="str">
        <f aca="false">IF('(入力①) 基本情報入力シート'!L125="","",'(入力①) 基本情報入力シート'!L125)</f>
        <v/>
      </c>
      <c r="L104" s="155" t="str">
        <f aca="false">IF('(入力①) 基本情報入力シート'!M125="","",'(入力①) 基本情報入力シート'!M125)</f>
        <v/>
      </c>
      <c r="M104" s="156" t="str">
        <f aca="false">IF('(入力①) 基本情報入力シート'!R125="","",'(入力①) 基本情報入力シート'!R125)</f>
        <v/>
      </c>
      <c r="N104" s="156" t="str">
        <f aca="false">IF('(入力①) 基本情報入力シート'!W125="","",'(入力①) 基本情報入力シート'!W125)</f>
        <v/>
      </c>
      <c r="O104" s="156" t="str">
        <f aca="false">IF('(入力①) 基本情報入力シート'!X125="","",'(入力①) 基本情報入力シート'!X125)</f>
        <v/>
      </c>
      <c r="P104" s="157" t="str">
        <f aca="false">IF('(入力①) 基本情報入力シート'!Y125="","",'(入力①) 基本情報入力シート'!Y125)</f>
        <v/>
      </c>
      <c r="Q104" s="158" t="str">
        <f aca="false">IF('(入力①) 基本情報入力シート'!Z125="","",'(入力①) 基本情報入力シート'!Z125)</f>
        <v/>
      </c>
      <c r="R104" s="159" t="str">
        <f aca="false">IF('(入力①) 基本情報入力シート'!AA125="","",'(入力①) 基本情報入力シート'!AA125)</f>
        <v/>
      </c>
      <c r="S104" s="160"/>
      <c r="T104" s="161"/>
      <c r="U104" s="162" t="e">
        <f aca="false">IF(P104="","",VLOOKUP(P104,))</f>
        <v>#N/A</v>
      </c>
      <c r="V104" s="163" t="s">
        <v>92</v>
      </c>
      <c r="W104" s="164"/>
      <c r="X104" s="165" t="s">
        <v>93</v>
      </c>
      <c r="Y104" s="164"/>
      <c r="Z104" s="166" t="s">
        <v>94</v>
      </c>
      <c r="AA104" s="164"/>
      <c r="AB104" s="165" t="s">
        <v>93</v>
      </c>
      <c r="AC104" s="164"/>
      <c r="AD104" s="165" t="s">
        <v>95</v>
      </c>
      <c r="AE104" s="167" t="s">
        <v>96</v>
      </c>
      <c r="AF104" s="168" t="str">
        <f aca="false">IF(W104&gt;=1,(AA104*12+AC104)-(W104*12+Y104)+1,"")</f>
        <v/>
      </c>
      <c r="AG104" s="170" t="s">
        <v>97</v>
      </c>
      <c r="AH104" s="169" t="str">
        <f aca="false">IFERROR(ROUNDDOWN(ROUND(Q104*R104,0)*U104,0)*AF104,"")</f>
        <v/>
      </c>
    </row>
    <row r="105" customFormat="false" ht="36.75" hidden="false" customHeight="true" outlineLevel="0" collapsed="false">
      <c r="A105" s="150" t="n">
        <f aca="false">A104+1</f>
        <v>94</v>
      </c>
      <c r="B105" s="151" t="str">
        <f aca="false">IF('(入力①) 基本情報入力シート'!C126="","",'(入力①) 基本情報入力シート'!C126)</f>
        <v/>
      </c>
      <c r="C105" s="152" t="str">
        <f aca="false">IF('(入力①) 基本情報入力シート'!D126="","",'(入力①) 基本情報入力シート'!D126)</f>
        <v/>
      </c>
      <c r="D105" s="153" t="str">
        <f aca="false">IF('(入力①) 基本情報入力シート'!E126="","",'(入力①) 基本情報入力シート'!E126)</f>
        <v/>
      </c>
      <c r="E105" s="153" t="str">
        <f aca="false">IF('(入力①) 基本情報入力シート'!F126="","",'(入力①) 基本情報入力シート'!F126)</f>
        <v/>
      </c>
      <c r="F105" s="153" t="str">
        <f aca="false">IF('(入力①) 基本情報入力シート'!G126="","",'(入力①) 基本情報入力シート'!G126)</f>
        <v/>
      </c>
      <c r="G105" s="153" t="str">
        <f aca="false">IF('(入力①) 基本情報入力シート'!H126="","",'(入力①) 基本情報入力シート'!H126)</f>
        <v/>
      </c>
      <c r="H105" s="153" t="str">
        <f aca="false">IF('(入力①) 基本情報入力シート'!I126="","",'(入力①) 基本情報入力シート'!I126)</f>
        <v/>
      </c>
      <c r="I105" s="153" t="str">
        <f aca="false">IF('(入力①) 基本情報入力シート'!J126="","",'(入力①) 基本情報入力シート'!J126)</f>
        <v/>
      </c>
      <c r="J105" s="153" t="str">
        <f aca="false">IF('(入力①) 基本情報入力シート'!K126="","",'(入力①) 基本情報入力シート'!K126)</f>
        <v/>
      </c>
      <c r="K105" s="154" t="str">
        <f aca="false">IF('(入力①) 基本情報入力シート'!L126="","",'(入力①) 基本情報入力シート'!L126)</f>
        <v/>
      </c>
      <c r="L105" s="155" t="str">
        <f aca="false">IF('(入力①) 基本情報入力シート'!M126="","",'(入力①) 基本情報入力シート'!M126)</f>
        <v/>
      </c>
      <c r="M105" s="156" t="str">
        <f aca="false">IF('(入力①) 基本情報入力シート'!R126="","",'(入力①) 基本情報入力シート'!R126)</f>
        <v/>
      </c>
      <c r="N105" s="156" t="str">
        <f aca="false">IF('(入力①) 基本情報入力シート'!W126="","",'(入力①) 基本情報入力シート'!W126)</f>
        <v/>
      </c>
      <c r="O105" s="156" t="str">
        <f aca="false">IF('(入力①) 基本情報入力シート'!X126="","",'(入力①) 基本情報入力シート'!X126)</f>
        <v/>
      </c>
      <c r="P105" s="157" t="str">
        <f aca="false">IF('(入力①) 基本情報入力シート'!Y126="","",'(入力①) 基本情報入力シート'!Y126)</f>
        <v/>
      </c>
      <c r="Q105" s="158" t="str">
        <f aca="false">IF('(入力①) 基本情報入力シート'!Z126="","",'(入力①) 基本情報入力シート'!Z126)</f>
        <v/>
      </c>
      <c r="R105" s="159" t="str">
        <f aca="false">IF('(入力①) 基本情報入力シート'!AA126="","",'(入力①) 基本情報入力シート'!AA126)</f>
        <v/>
      </c>
      <c r="S105" s="160"/>
      <c r="T105" s="161"/>
      <c r="U105" s="162" t="e">
        <f aca="false">IF(P105="","",VLOOKUP(P105,))</f>
        <v>#N/A</v>
      </c>
      <c r="V105" s="163" t="s">
        <v>92</v>
      </c>
      <c r="W105" s="164"/>
      <c r="X105" s="165" t="s">
        <v>93</v>
      </c>
      <c r="Y105" s="164"/>
      <c r="Z105" s="166" t="s">
        <v>94</v>
      </c>
      <c r="AA105" s="164"/>
      <c r="AB105" s="165" t="s">
        <v>93</v>
      </c>
      <c r="AC105" s="164"/>
      <c r="AD105" s="165" t="s">
        <v>95</v>
      </c>
      <c r="AE105" s="167" t="s">
        <v>96</v>
      </c>
      <c r="AF105" s="168" t="str">
        <f aca="false">IF(W105&gt;=1,(AA105*12+AC105)-(W105*12+Y105)+1,"")</f>
        <v/>
      </c>
      <c r="AG105" s="170" t="s">
        <v>97</v>
      </c>
      <c r="AH105" s="169" t="str">
        <f aca="false">IFERROR(ROUNDDOWN(ROUND(Q105*R105,0)*U105,0)*AF105,"")</f>
        <v/>
      </c>
    </row>
    <row r="106" customFormat="false" ht="36.75" hidden="false" customHeight="true" outlineLevel="0" collapsed="false">
      <c r="A106" s="150" t="n">
        <f aca="false">A105+1</f>
        <v>95</v>
      </c>
      <c r="B106" s="151" t="str">
        <f aca="false">IF('(入力①) 基本情報入力シート'!C127="","",'(入力①) 基本情報入力シート'!C127)</f>
        <v/>
      </c>
      <c r="C106" s="152" t="str">
        <f aca="false">IF('(入力①) 基本情報入力シート'!D127="","",'(入力①) 基本情報入力シート'!D127)</f>
        <v/>
      </c>
      <c r="D106" s="153" t="str">
        <f aca="false">IF('(入力①) 基本情報入力シート'!E127="","",'(入力①) 基本情報入力シート'!E127)</f>
        <v/>
      </c>
      <c r="E106" s="153" t="str">
        <f aca="false">IF('(入力①) 基本情報入力シート'!F127="","",'(入力①) 基本情報入力シート'!F127)</f>
        <v/>
      </c>
      <c r="F106" s="153" t="str">
        <f aca="false">IF('(入力①) 基本情報入力シート'!G127="","",'(入力①) 基本情報入力シート'!G127)</f>
        <v/>
      </c>
      <c r="G106" s="153" t="str">
        <f aca="false">IF('(入力①) 基本情報入力シート'!H127="","",'(入力①) 基本情報入力シート'!H127)</f>
        <v/>
      </c>
      <c r="H106" s="153" t="str">
        <f aca="false">IF('(入力①) 基本情報入力シート'!I127="","",'(入力①) 基本情報入力シート'!I127)</f>
        <v/>
      </c>
      <c r="I106" s="153" t="str">
        <f aca="false">IF('(入力①) 基本情報入力シート'!J127="","",'(入力①) 基本情報入力シート'!J127)</f>
        <v/>
      </c>
      <c r="J106" s="153" t="str">
        <f aca="false">IF('(入力①) 基本情報入力シート'!K127="","",'(入力①) 基本情報入力シート'!K127)</f>
        <v/>
      </c>
      <c r="K106" s="154" t="str">
        <f aca="false">IF('(入力①) 基本情報入力シート'!L127="","",'(入力①) 基本情報入力シート'!L127)</f>
        <v/>
      </c>
      <c r="L106" s="155" t="str">
        <f aca="false">IF('(入力①) 基本情報入力シート'!M127="","",'(入力①) 基本情報入力シート'!M127)</f>
        <v/>
      </c>
      <c r="M106" s="156" t="str">
        <f aca="false">IF('(入力①) 基本情報入力シート'!R127="","",'(入力①) 基本情報入力シート'!R127)</f>
        <v/>
      </c>
      <c r="N106" s="156" t="str">
        <f aca="false">IF('(入力①) 基本情報入力シート'!W127="","",'(入力①) 基本情報入力シート'!W127)</f>
        <v/>
      </c>
      <c r="O106" s="156" t="str">
        <f aca="false">IF('(入力①) 基本情報入力シート'!X127="","",'(入力①) 基本情報入力シート'!X127)</f>
        <v/>
      </c>
      <c r="P106" s="157" t="str">
        <f aca="false">IF('(入力①) 基本情報入力シート'!Y127="","",'(入力①) 基本情報入力シート'!Y127)</f>
        <v/>
      </c>
      <c r="Q106" s="158" t="str">
        <f aca="false">IF('(入力①) 基本情報入力シート'!Z127="","",'(入力①) 基本情報入力シート'!Z127)</f>
        <v/>
      </c>
      <c r="R106" s="159" t="str">
        <f aca="false">IF('(入力①) 基本情報入力シート'!AA127="","",'(入力①) 基本情報入力シート'!AA127)</f>
        <v/>
      </c>
      <c r="S106" s="160"/>
      <c r="T106" s="161"/>
      <c r="U106" s="162" t="e">
        <f aca="false">IF(P106="","",VLOOKUP(P106,))</f>
        <v>#N/A</v>
      </c>
      <c r="V106" s="163" t="s">
        <v>92</v>
      </c>
      <c r="W106" s="164"/>
      <c r="X106" s="165" t="s">
        <v>93</v>
      </c>
      <c r="Y106" s="164"/>
      <c r="Z106" s="166" t="s">
        <v>94</v>
      </c>
      <c r="AA106" s="164"/>
      <c r="AB106" s="165" t="s">
        <v>93</v>
      </c>
      <c r="AC106" s="164"/>
      <c r="AD106" s="165" t="s">
        <v>95</v>
      </c>
      <c r="AE106" s="167" t="s">
        <v>96</v>
      </c>
      <c r="AF106" s="168" t="str">
        <f aca="false">IF(W106&gt;=1,(AA106*12+AC106)-(W106*12+Y106)+1,"")</f>
        <v/>
      </c>
      <c r="AG106" s="170" t="s">
        <v>97</v>
      </c>
      <c r="AH106" s="169" t="str">
        <f aca="false">IFERROR(ROUNDDOWN(ROUND(Q106*R106,0)*U106,0)*AF106,"")</f>
        <v/>
      </c>
    </row>
    <row r="107" customFormat="false" ht="36.75" hidden="false" customHeight="true" outlineLevel="0" collapsed="false">
      <c r="A107" s="150" t="n">
        <f aca="false">A106+1</f>
        <v>96</v>
      </c>
      <c r="B107" s="151" t="str">
        <f aca="false">IF('(入力①) 基本情報入力シート'!C128="","",'(入力①) 基本情報入力シート'!C128)</f>
        <v/>
      </c>
      <c r="C107" s="152" t="str">
        <f aca="false">IF('(入力①) 基本情報入力シート'!D128="","",'(入力①) 基本情報入力シート'!D128)</f>
        <v/>
      </c>
      <c r="D107" s="153" t="str">
        <f aca="false">IF('(入力①) 基本情報入力シート'!E128="","",'(入力①) 基本情報入力シート'!E128)</f>
        <v/>
      </c>
      <c r="E107" s="153" t="str">
        <f aca="false">IF('(入力①) 基本情報入力シート'!F128="","",'(入力①) 基本情報入力シート'!F128)</f>
        <v/>
      </c>
      <c r="F107" s="153" t="str">
        <f aca="false">IF('(入力①) 基本情報入力シート'!G128="","",'(入力①) 基本情報入力シート'!G128)</f>
        <v/>
      </c>
      <c r="G107" s="153" t="str">
        <f aca="false">IF('(入力①) 基本情報入力シート'!H128="","",'(入力①) 基本情報入力シート'!H128)</f>
        <v/>
      </c>
      <c r="H107" s="153" t="str">
        <f aca="false">IF('(入力①) 基本情報入力シート'!I128="","",'(入力①) 基本情報入力シート'!I128)</f>
        <v/>
      </c>
      <c r="I107" s="153" t="str">
        <f aca="false">IF('(入力①) 基本情報入力シート'!J128="","",'(入力①) 基本情報入力シート'!J128)</f>
        <v/>
      </c>
      <c r="J107" s="153" t="str">
        <f aca="false">IF('(入力①) 基本情報入力シート'!K128="","",'(入力①) 基本情報入力シート'!K128)</f>
        <v/>
      </c>
      <c r="K107" s="154" t="str">
        <f aca="false">IF('(入力①) 基本情報入力シート'!L128="","",'(入力①) 基本情報入力シート'!L128)</f>
        <v/>
      </c>
      <c r="L107" s="155" t="str">
        <f aca="false">IF('(入力①) 基本情報入力シート'!M128="","",'(入力①) 基本情報入力シート'!M128)</f>
        <v/>
      </c>
      <c r="M107" s="156" t="str">
        <f aca="false">IF('(入力①) 基本情報入力シート'!R128="","",'(入力①) 基本情報入力シート'!R128)</f>
        <v/>
      </c>
      <c r="N107" s="156" t="str">
        <f aca="false">IF('(入力①) 基本情報入力シート'!W128="","",'(入力①) 基本情報入力シート'!W128)</f>
        <v/>
      </c>
      <c r="O107" s="156" t="str">
        <f aca="false">IF('(入力①) 基本情報入力シート'!X128="","",'(入力①) 基本情報入力シート'!X128)</f>
        <v/>
      </c>
      <c r="P107" s="157" t="str">
        <f aca="false">IF('(入力①) 基本情報入力シート'!Y128="","",'(入力①) 基本情報入力シート'!Y128)</f>
        <v/>
      </c>
      <c r="Q107" s="158" t="str">
        <f aca="false">IF('(入力①) 基本情報入力シート'!Z128="","",'(入力①) 基本情報入力シート'!Z128)</f>
        <v/>
      </c>
      <c r="R107" s="159" t="str">
        <f aca="false">IF('(入力①) 基本情報入力シート'!AA128="","",'(入力①) 基本情報入力シート'!AA128)</f>
        <v/>
      </c>
      <c r="S107" s="160"/>
      <c r="T107" s="161"/>
      <c r="U107" s="162" t="e">
        <f aca="false">IF(P107="","",VLOOKUP(P107,))</f>
        <v>#N/A</v>
      </c>
      <c r="V107" s="163" t="s">
        <v>92</v>
      </c>
      <c r="W107" s="164"/>
      <c r="X107" s="165" t="s">
        <v>93</v>
      </c>
      <c r="Y107" s="164"/>
      <c r="Z107" s="166" t="s">
        <v>94</v>
      </c>
      <c r="AA107" s="164"/>
      <c r="AB107" s="165" t="s">
        <v>93</v>
      </c>
      <c r="AC107" s="164"/>
      <c r="AD107" s="165" t="s">
        <v>95</v>
      </c>
      <c r="AE107" s="167" t="s">
        <v>96</v>
      </c>
      <c r="AF107" s="168" t="str">
        <f aca="false">IF(W107&gt;=1,(AA107*12+AC107)-(W107*12+Y107)+1,"")</f>
        <v/>
      </c>
      <c r="AG107" s="170" t="s">
        <v>97</v>
      </c>
      <c r="AH107" s="169" t="str">
        <f aca="false">IFERROR(ROUNDDOWN(ROUND(Q107*R107,0)*U107,0)*AF107,"")</f>
        <v/>
      </c>
    </row>
    <row r="108" customFormat="false" ht="36.75" hidden="false" customHeight="true" outlineLevel="0" collapsed="false">
      <c r="A108" s="150" t="n">
        <f aca="false">A107+1</f>
        <v>97</v>
      </c>
      <c r="B108" s="151" t="str">
        <f aca="false">IF('(入力①) 基本情報入力シート'!C129="","",'(入力①) 基本情報入力シート'!C129)</f>
        <v/>
      </c>
      <c r="C108" s="152" t="str">
        <f aca="false">IF('(入力①) 基本情報入力シート'!D129="","",'(入力①) 基本情報入力シート'!D129)</f>
        <v/>
      </c>
      <c r="D108" s="153" t="str">
        <f aca="false">IF('(入力①) 基本情報入力シート'!E129="","",'(入力①) 基本情報入力シート'!E129)</f>
        <v/>
      </c>
      <c r="E108" s="153" t="str">
        <f aca="false">IF('(入力①) 基本情報入力シート'!F129="","",'(入力①) 基本情報入力シート'!F129)</f>
        <v/>
      </c>
      <c r="F108" s="153" t="str">
        <f aca="false">IF('(入力①) 基本情報入力シート'!G129="","",'(入力①) 基本情報入力シート'!G129)</f>
        <v/>
      </c>
      <c r="G108" s="153" t="str">
        <f aca="false">IF('(入力①) 基本情報入力シート'!H129="","",'(入力①) 基本情報入力シート'!H129)</f>
        <v/>
      </c>
      <c r="H108" s="153" t="str">
        <f aca="false">IF('(入力①) 基本情報入力シート'!I129="","",'(入力①) 基本情報入力シート'!I129)</f>
        <v/>
      </c>
      <c r="I108" s="153" t="str">
        <f aca="false">IF('(入力①) 基本情報入力シート'!J129="","",'(入力①) 基本情報入力シート'!J129)</f>
        <v/>
      </c>
      <c r="J108" s="153" t="str">
        <f aca="false">IF('(入力①) 基本情報入力シート'!K129="","",'(入力①) 基本情報入力シート'!K129)</f>
        <v/>
      </c>
      <c r="K108" s="154" t="str">
        <f aca="false">IF('(入力①) 基本情報入力シート'!L129="","",'(入力①) 基本情報入力シート'!L129)</f>
        <v/>
      </c>
      <c r="L108" s="155" t="str">
        <f aca="false">IF('(入力①) 基本情報入力シート'!M129="","",'(入力①) 基本情報入力シート'!M129)</f>
        <v/>
      </c>
      <c r="M108" s="156" t="str">
        <f aca="false">IF('(入力①) 基本情報入力シート'!R129="","",'(入力①) 基本情報入力シート'!R129)</f>
        <v/>
      </c>
      <c r="N108" s="156" t="str">
        <f aca="false">IF('(入力①) 基本情報入力シート'!W129="","",'(入力①) 基本情報入力シート'!W129)</f>
        <v/>
      </c>
      <c r="O108" s="156" t="str">
        <f aca="false">IF('(入力①) 基本情報入力シート'!X129="","",'(入力①) 基本情報入力シート'!X129)</f>
        <v/>
      </c>
      <c r="P108" s="157" t="str">
        <f aca="false">IF('(入力①) 基本情報入力シート'!Y129="","",'(入力①) 基本情報入力シート'!Y129)</f>
        <v/>
      </c>
      <c r="Q108" s="158" t="str">
        <f aca="false">IF('(入力①) 基本情報入力シート'!Z129="","",'(入力①) 基本情報入力シート'!Z129)</f>
        <v/>
      </c>
      <c r="R108" s="159" t="str">
        <f aca="false">IF('(入力①) 基本情報入力シート'!AA129="","",'(入力①) 基本情報入力シート'!AA129)</f>
        <v/>
      </c>
      <c r="S108" s="160"/>
      <c r="T108" s="161"/>
      <c r="U108" s="162" t="e">
        <f aca="false">IF(P108="","",VLOOKUP(P108,))</f>
        <v>#N/A</v>
      </c>
      <c r="V108" s="163" t="s">
        <v>92</v>
      </c>
      <c r="W108" s="164"/>
      <c r="X108" s="165" t="s">
        <v>93</v>
      </c>
      <c r="Y108" s="164"/>
      <c r="Z108" s="166" t="s">
        <v>94</v>
      </c>
      <c r="AA108" s="164"/>
      <c r="AB108" s="165" t="s">
        <v>93</v>
      </c>
      <c r="AC108" s="164"/>
      <c r="AD108" s="165" t="s">
        <v>95</v>
      </c>
      <c r="AE108" s="167" t="s">
        <v>96</v>
      </c>
      <c r="AF108" s="168" t="str">
        <f aca="false">IF(W108&gt;=1,(AA108*12+AC108)-(W108*12+Y108)+1,"")</f>
        <v/>
      </c>
      <c r="AG108" s="170" t="s">
        <v>97</v>
      </c>
      <c r="AH108" s="169" t="str">
        <f aca="false">IFERROR(ROUNDDOWN(ROUND(Q108*R108,0)*U108,0)*AF108,"")</f>
        <v/>
      </c>
    </row>
    <row r="109" customFormat="false" ht="36.75" hidden="false" customHeight="true" outlineLevel="0" collapsed="false">
      <c r="A109" s="150" t="n">
        <f aca="false">A108+1</f>
        <v>98</v>
      </c>
      <c r="B109" s="151" t="str">
        <f aca="false">IF('(入力①) 基本情報入力シート'!C130="","",'(入力①) 基本情報入力シート'!C130)</f>
        <v/>
      </c>
      <c r="C109" s="152" t="str">
        <f aca="false">IF('(入力①) 基本情報入力シート'!D130="","",'(入力①) 基本情報入力シート'!D130)</f>
        <v/>
      </c>
      <c r="D109" s="153" t="str">
        <f aca="false">IF('(入力①) 基本情報入力シート'!E130="","",'(入力①) 基本情報入力シート'!E130)</f>
        <v/>
      </c>
      <c r="E109" s="153" t="str">
        <f aca="false">IF('(入力①) 基本情報入力シート'!F130="","",'(入力①) 基本情報入力シート'!F130)</f>
        <v/>
      </c>
      <c r="F109" s="153" t="str">
        <f aca="false">IF('(入力①) 基本情報入力シート'!G130="","",'(入力①) 基本情報入力シート'!G130)</f>
        <v/>
      </c>
      <c r="G109" s="153" t="str">
        <f aca="false">IF('(入力①) 基本情報入力シート'!H130="","",'(入力①) 基本情報入力シート'!H130)</f>
        <v/>
      </c>
      <c r="H109" s="153" t="str">
        <f aca="false">IF('(入力①) 基本情報入力シート'!I130="","",'(入力①) 基本情報入力シート'!I130)</f>
        <v/>
      </c>
      <c r="I109" s="153" t="str">
        <f aca="false">IF('(入力①) 基本情報入力シート'!J130="","",'(入力①) 基本情報入力シート'!J130)</f>
        <v/>
      </c>
      <c r="J109" s="153" t="str">
        <f aca="false">IF('(入力①) 基本情報入力シート'!K130="","",'(入力①) 基本情報入力シート'!K130)</f>
        <v/>
      </c>
      <c r="K109" s="154" t="str">
        <f aca="false">IF('(入力①) 基本情報入力シート'!L130="","",'(入力①) 基本情報入力シート'!L130)</f>
        <v/>
      </c>
      <c r="L109" s="155" t="str">
        <f aca="false">IF('(入力①) 基本情報入力シート'!M130="","",'(入力①) 基本情報入力シート'!M130)</f>
        <v/>
      </c>
      <c r="M109" s="156" t="str">
        <f aca="false">IF('(入力①) 基本情報入力シート'!R130="","",'(入力①) 基本情報入力シート'!R130)</f>
        <v/>
      </c>
      <c r="N109" s="156" t="str">
        <f aca="false">IF('(入力①) 基本情報入力シート'!W130="","",'(入力①) 基本情報入力シート'!W130)</f>
        <v/>
      </c>
      <c r="O109" s="156" t="str">
        <f aca="false">IF('(入力①) 基本情報入力シート'!X130="","",'(入力①) 基本情報入力シート'!X130)</f>
        <v/>
      </c>
      <c r="P109" s="157" t="str">
        <f aca="false">IF('(入力①) 基本情報入力シート'!Y130="","",'(入力①) 基本情報入力シート'!Y130)</f>
        <v/>
      </c>
      <c r="Q109" s="158" t="str">
        <f aca="false">IF('(入力①) 基本情報入力シート'!Z130="","",'(入力①) 基本情報入力シート'!Z130)</f>
        <v/>
      </c>
      <c r="R109" s="159" t="str">
        <f aca="false">IF('(入力①) 基本情報入力シート'!AA130="","",'(入力①) 基本情報入力シート'!AA130)</f>
        <v/>
      </c>
      <c r="S109" s="160"/>
      <c r="T109" s="161"/>
      <c r="U109" s="162" t="e">
        <f aca="false">IF(P109="","",VLOOKUP(P109,))</f>
        <v>#N/A</v>
      </c>
      <c r="V109" s="163" t="s">
        <v>92</v>
      </c>
      <c r="W109" s="164"/>
      <c r="X109" s="165" t="s">
        <v>93</v>
      </c>
      <c r="Y109" s="164"/>
      <c r="Z109" s="166" t="s">
        <v>94</v>
      </c>
      <c r="AA109" s="164"/>
      <c r="AB109" s="165" t="s">
        <v>93</v>
      </c>
      <c r="AC109" s="164"/>
      <c r="AD109" s="165" t="s">
        <v>95</v>
      </c>
      <c r="AE109" s="167" t="s">
        <v>96</v>
      </c>
      <c r="AF109" s="168" t="str">
        <f aca="false">IF(W109&gt;=1,(AA109*12+AC109)-(W109*12+Y109)+1,"")</f>
        <v/>
      </c>
      <c r="AG109" s="170" t="s">
        <v>97</v>
      </c>
      <c r="AH109" s="169" t="str">
        <f aca="false">IFERROR(ROUNDDOWN(ROUND(Q109*R109,0)*U109,0)*AF109,"")</f>
        <v/>
      </c>
    </row>
    <row r="110" customFormat="false" ht="36.75" hidden="false" customHeight="true" outlineLevel="0" collapsed="false">
      <c r="A110" s="150" t="n">
        <f aca="false">A109+1</f>
        <v>99</v>
      </c>
      <c r="B110" s="151" t="str">
        <f aca="false">IF('(入力①) 基本情報入力シート'!C131="","",'(入力①) 基本情報入力シート'!C131)</f>
        <v/>
      </c>
      <c r="C110" s="152" t="str">
        <f aca="false">IF('(入力①) 基本情報入力シート'!D131="","",'(入力①) 基本情報入力シート'!D131)</f>
        <v/>
      </c>
      <c r="D110" s="153" t="str">
        <f aca="false">IF('(入力①) 基本情報入力シート'!E131="","",'(入力①) 基本情報入力シート'!E131)</f>
        <v/>
      </c>
      <c r="E110" s="153" t="str">
        <f aca="false">IF('(入力①) 基本情報入力シート'!F131="","",'(入力①) 基本情報入力シート'!F131)</f>
        <v/>
      </c>
      <c r="F110" s="153" t="str">
        <f aca="false">IF('(入力①) 基本情報入力シート'!G131="","",'(入力①) 基本情報入力シート'!G131)</f>
        <v/>
      </c>
      <c r="G110" s="153" t="str">
        <f aca="false">IF('(入力①) 基本情報入力シート'!H131="","",'(入力①) 基本情報入力シート'!H131)</f>
        <v/>
      </c>
      <c r="H110" s="153" t="str">
        <f aca="false">IF('(入力①) 基本情報入力シート'!I131="","",'(入力①) 基本情報入力シート'!I131)</f>
        <v/>
      </c>
      <c r="I110" s="153" t="str">
        <f aca="false">IF('(入力①) 基本情報入力シート'!J131="","",'(入力①) 基本情報入力シート'!J131)</f>
        <v/>
      </c>
      <c r="J110" s="153" t="str">
        <f aca="false">IF('(入力①) 基本情報入力シート'!K131="","",'(入力①) 基本情報入力シート'!K131)</f>
        <v/>
      </c>
      <c r="K110" s="154" t="str">
        <f aca="false">IF('(入力①) 基本情報入力シート'!L131="","",'(入力①) 基本情報入力シート'!L131)</f>
        <v/>
      </c>
      <c r="L110" s="155" t="str">
        <f aca="false">IF('(入力①) 基本情報入力シート'!M131="","",'(入力①) 基本情報入力シート'!M131)</f>
        <v/>
      </c>
      <c r="M110" s="156" t="str">
        <f aca="false">IF('(入力①) 基本情報入力シート'!R131="","",'(入力①) 基本情報入力シート'!R131)</f>
        <v/>
      </c>
      <c r="N110" s="156" t="str">
        <f aca="false">IF('(入力①) 基本情報入力シート'!W131="","",'(入力①) 基本情報入力シート'!W131)</f>
        <v/>
      </c>
      <c r="O110" s="156" t="str">
        <f aca="false">IF('(入力①) 基本情報入力シート'!X131="","",'(入力①) 基本情報入力シート'!X131)</f>
        <v/>
      </c>
      <c r="P110" s="157" t="str">
        <f aca="false">IF('(入力①) 基本情報入力シート'!Y131="","",'(入力①) 基本情報入力シート'!Y131)</f>
        <v/>
      </c>
      <c r="Q110" s="158" t="str">
        <f aca="false">IF('(入力①) 基本情報入力シート'!Z131="","",'(入力①) 基本情報入力シート'!Z131)</f>
        <v/>
      </c>
      <c r="R110" s="159" t="str">
        <f aca="false">IF('(入力①) 基本情報入力シート'!AA131="","",'(入力①) 基本情報入力シート'!AA131)</f>
        <v/>
      </c>
      <c r="S110" s="160"/>
      <c r="T110" s="161"/>
      <c r="U110" s="162" t="e">
        <f aca="false">IF(P110="","",VLOOKUP(P110,))</f>
        <v>#N/A</v>
      </c>
      <c r="V110" s="163" t="s">
        <v>92</v>
      </c>
      <c r="W110" s="164"/>
      <c r="X110" s="165" t="s">
        <v>93</v>
      </c>
      <c r="Y110" s="164"/>
      <c r="Z110" s="166" t="s">
        <v>94</v>
      </c>
      <c r="AA110" s="164"/>
      <c r="AB110" s="165" t="s">
        <v>93</v>
      </c>
      <c r="AC110" s="164"/>
      <c r="AD110" s="165" t="s">
        <v>95</v>
      </c>
      <c r="AE110" s="167" t="s">
        <v>96</v>
      </c>
      <c r="AF110" s="168" t="str">
        <f aca="false">IF(W110&gt;=1,(AA110*12+AC110)-(W110*12+Y110)+1,"")</f>
        <v/>
      </c>
      <c r="AG110" s="170" t="s">
        <v>97</v>
      </c>
      <c r="AH110" s="169" t="str">
        <f aca="false">IFERROR(ROUNDDOWN(ROUND(Q110*R110,0)*U110,0)*AF110,"")</f>
        <v/>
      </c>
    </row>
    <row r="111" customFormat="false" ht="36.75" hidden="false" customHeight="true" outlineLevel="0" collapsed="false">
      <c r="A111" s="150" t="n">
        <f aca="false">A110+1</f>
        <v>100</v>
      </c>
      <c r="B111" s="151" t="str">
        <f aca="false">IF('(入力①) 基本情報入力シート'!C132="","",'(入力①) 基本情報入力シート'!C132)</f>
        <v/>
      </c>
      <c r="C111" s="152" t="str">
        <f aca="false">IF('(入力①) 基本情報入力シート'!D132="","",'(入力①) 基本情報入力シート'!D132)</f>
        <v/>
      </c>
      <c r="D111" s="153" t="str">
        <f aca="false">IF('(入力①) 基本情報入力シート'!E132="","",'(入力①) 基本情報入力シート'!E132)</f>
        <v/>
      </c>
      <c r="E111" s="153" t="str">
        <f aca="false">IF('(入力①) 基本情報入力シート'!F132="","",'(入力①) 基本情報入力シート'!F132)</f>
        <v/>
      </c>
      <c r="F111" s="153" t="str">
        <f aca="false">IF('(入力①) 基本情報入力シート'!G132="","",'(入力①) 基本情報入力シート'!G132)</f>
        <v/>
      </c>
      <c r="G111" s="153" t="str">
        <f aca="false">IF('(入力①) 基本情報入力シート'!H132="","",'(入力①) 基本情報入力シート'!H132)</f>
        <v/>
      </c>
      <c r="H111" s="153" t="str">
        <f aca="false">IF('(入力①) 基本情報入力シート'!I132="","",'(入力①) 基本情報入力シート'!I132)</f>
        <v/>
      </c>
      <c r="I111" s="153" t="str">
        <f aca="false">IF('(入力①) 基本情報入力シート'!J132="","",'(入力①) 基本情報入力シート'!J132)</f>
        <v/>
      </c>
      <c r="J111" s="153" t="str">
        <f aca="false">IF('(入力①) 基本情報入力シート'!K132="","",'(入力①) 基本情報入力シート'!K132)</f>
        <v/>
      </c>
      <c r="K111" s="154" t="str">
        <f aca="false">IF('(入力①) 基本情報入力シート'!L132="","",'(入力①) 基本情報入力シート'!L132)</f>
        <v/>
      </c>
      <c r="L111" s="155" t="str">
        <f aca="false">IF('(入力①) 基本情報入力シート'!M132="","",'(入力①) 基本情報入力シート'!M132)</f>
        <v/>
      </c>
      <c r="M111" s="156" t="str">
        <f aca="false">IF('(入力①) 基本情報入力シート'!R132="","",'(入力①) 基本情報入力シート'!R132)</f>
        <v/>
      </c>
      <c r="N111" s="156" t="str">
        <f aca="false">IF('(入力①) 基本情報入力シート'!W132="","",'(入力①) 基本情報入力シート'!W132)</f>
        <v/>
      </c>
      <c r="O111" s="156" t="str">
        <f aca="false">IF('(入力①) 基本情報入力シート'!X132="","",'(入力①) 基本情報入力シート'!X132)</f>
        <v/>
      </c>
      <c r="P111" s="157" t="str">
        <f aca="false">IF('(入力①) 基本情報入力シート'!Y132="","",'(入力①) 基本情報入力シート'!Y132)</f>
        <v/>
      </c>
      <c r="Q111" s="158" t="str">
        <f aca="false">IF('(入力①) 基本情報入力シート'!Z132="","",'(入力①) 基本情報入力シート'!Z132)</f>
        <v/>
      </c>
      <c r="R111" s="159" t="str">
        <f aca="false">IF('(入力①) 基本情報入力シート'!AA132="","",'(入力①) 基本情報入力シート'!AA132)</f>
        <v/>
      </c>
      <c r="S111" s="160"/>
      <c r="T111" s="161"/>
      <c r="U111" s="162" t="e">
        <f aca="false">IF(P111="","",VLOOKUP(P111,))</f>
        <v>#N/A</v>
      </c>
      <c r="V111" s="163" t="s">
        <v>92</v>
      </c>
      <c r="W111" s="164"/>
      <c r="X111" s="165" t="s">
        <v>93</v>
      </c>
      <c r="Y111" s="164"/>
      <c r="Z111" s="166" t="s">
        <v>94</v>
      </c>
      <c r="AA111" s="164"/>
      <c r="AB111" s="165" t="s">
        <v>93</v>
      </c>
      <c r="AC111" s="164"/>
      <c r="AD111" s="165" t="s">
        <v>95</v>
      </c>
      <c r="AE111" s="167" t="s">
        <v>96</v>
      </c>
      <c r="AF111" s="168" t="str">
        <f aca="false">IF(W111&gt;=1,(AA111*12+AC111)-(W111*12+Y111)+1,"")</f>
        <v/>
      </c>
      <c r="AG111" s="170" t="s">
        <v>97</v>
      </c>
      <c r="AH111" s="169" t="str">
        <f aca="false">IFERROR(ROUNDDOWN(ROUND(Q111*R111,0)*U111,0)*AF111,"")</f>
        <v/>
      </c>
    </row>
  </sheetData>
  <sheetProtection sheet="true" formatCells="false" formatColumns="false" formatRows="false" insertRows="false" deleteRows="false" autoFilter="false"/>
  <autoFilter ref="L11:AH11"/>
  <mergeCells count="18">
    <mergeCell ref="A3:C3"/>
    <mergeCell ref="D3:O3"/>
    <mergeCell ref="A5:N5"/>
    <mergeCell ref="A7:A10"/>
    <mergeCell ref="B7:K10"/>
    <mergeCell ref="L7:L10"/>
    <mergeCell ref="O7:O10"/>
    <mergeCell ref="P7:P10"/>
    <mergeCell ref="Q7:Q10"/>
    <mergeCell ref="R7:R10"/>
    <mergeCell ref="M8:N8"/>
    <mergeCell ref="T8:U8"/>
    <mergeCell ref="V8:AG8"/>
    <mergeCell ref="AH8:AH10"/>
    <mergeCell ref="S9:S10"/>
    <mergeCell ref="T9:T10"/>
    <mergeCell ref="U9:U10"/>
    <mergeCell ref="V9:AG10"/>
  </mergeCells>
  <dataValidations count="3">
    <dataValidation allowBlank="true" operator="between" showDropDown="false" showErrorMessage="true" showInputMessage="true" sqref="B12:R111 W12:W111 Y12:Y111 AA12:AA111 AC12:AC111" type="none">
      <formula1>0</formula1>
      <formula2>0</formula2>
    </dataValidation>
    <dataValidation allowBlank="true" operator="between" showDropDown="false" showErrorMessage="true" showInputMessage="true" sqref="S12:S111" type="list">
      <formula1>"新規,継続,区分変更"</formula1>
      <formula2>0</formula2>
    </dataValidation>
    <dataValidation allowBlank="true" operator="between" showDropDown="false" showErrorMessage="true" showInputMessage="true" sqref="T12:T111" type="list">
      <formula1>"加算Ⅰ,加算Ⅱ,加算Ⅲ"</formula1>
      <formula2>0</formula2>
    </dataValidation>
  </dataValidations>
  <printOptions headings="false" gridLines="false" gridLinesSet="true" horizontalCentered="false" verticalCentered="false"/>
  <pageMargins left="0.39375" right="0.39375" top="0.669444444444444" bottom="0.433333333333333"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31" man="true" max="16383" min="0"/>
  </rowBreaks>
  <drawing r:id="rId1"/>
</worksheet>
</file>

<file path=xl/worksheets/sheet4.xml><?xml version="1.0" encoding="utf-8"?>
<worksheet xmlns="http://schemas.openxmlformats.org/spreadsheetml/2006/main" xmlns:r="http://schemas.openxmlformats.org/officeDocument/2006/relationships">
  <sheetPr filterMode="false">
    <pageSetUpPr fitToPage="true"/>
  </sheetPr>
  <dimension ref="A1:AU115"/>
  <sheetViews>
    <sheetView showFormulas="false" showGridLines="true" showRowColHeaders="true" showZeros="true" rightToLeft="false" tabSelected="false" showOutlineSymbols="true" defaultGridColor="true" view="normal" topLeftCell="A1" colorId="64" zoomScale="70" zoomScaleNormal="70" zoomScalePageLayoutView="70" workbookViewId="0">
      <selection pane="topLeft" activeCell="S12" activeCellId="0" sqref="S12"/>
    </sheetView>
  </sheetViews>
  <sheetFormatPr defaultRowHeight="13.2"/>
  <cols>
    <col collapsed="false" hidden="false" max="1" min="1" style="99" width="3.68041237113402"/>
    <col collapsed="false" hidden="false" max="11" min="2" style="99" width="2.59278350515464"/>
    <col collapsed="false" hidden="false" max="12" min="12" style="99" width="12.4123711340206"/>
    <col collapsed="false" hidden="false" max="13" min="13" style="99" width="11.7268041237113"/>
    <col collapsed="false" hidden="false" max="14" min="14" style="99" width="12.6855670103093"/>
    <col collapsed="false" hidden="false" max="16" min="15" style="99" width="31.2319587628866"/>
    <col collapsed="false" hidden="false" max="17" min="17" style="99" width="10.639175257732"/>
    <col collapsed="false" hidden="false" max="18" min="18" style="99" width="9.95360824742268"/>
    <col collapsed="false" hidden="false" max="20" min="19" style="99" width="13.639175257732"/>
    <col collapsed="false" hidden="false" max="21" min="21" style="99" width="6.68041237113402"/>
    <col collapsed="false" hidden="false" max="22" min="22" style="99" width="31.3659793814433"/>
    <col collapsed="false" hidden="false" max="23" min="23" style="99" width="4.63917525773196"/>
    <col collapsed="false" hidden="false" max="24" min="24" style="99" width="3.68041237113402"/>
    <col collapsed="false" hidden="false" max="25" min="25" style="99" width="3.13917525773196"/>
    <col collapsed="false" hidden="false" max="26" min="26" style="99" width="3.68041237113402"/>
    <col collapsed="false" hidden="false" max="27" min="27" style="99" width="7.91237113402062"/>
    <col collapsed="false" hidden="false" max="28" min="28" style="99" width="3.68041237113402"/>
    <col collapsed="false" hidden="false" max="29" min="29" style="99" width="3.13917525773196"/>
    <col collapsed="false" hidden="false" max="30" min="30" style="99" width="3.68041237113402"/>
    <col collapsed="false" hidden="false" max="32" min="31" style="99" width="3.13917525773196"/>
    <col collapsed="false" hidden="false" max="33" min="33" style="99" width="3.40721649484536"/>
    <col collapsed="false" hidden="false" max="34" min="34" style="99" width="5.72680412371134"/>
    <col collapsed="false" hidden="false" max="35" min="35" style="99" width="15.9587628865979"/>
    <col collapsed="false" hidden="false" max="36" min="36" style="99" width="2.31958762886598"/>
    <col collapsed="false" hidden="false" max="37" min="37" style="99" width="6.13917525773196"/>
    <col collapsed="false" hidden="false" max="47" min="38" style="99" width="8.18556701030928"/>
    <col collapsed="false" hidden="false" max="1025" min="48" style="99" width="2.31958762886598"/>
  </cols>
  <sheetData>
    <row r="1" customFormat="false" ht="21" hidden="false" customHeight="true" outlineLevel="0" collapsed="false">
      <c r="A1" s="100" t="s">
        <v>98</v>
      </c>
      <c r="B1" s="101"/>
      <c r="C1" s="101"/>
      <c r="D1" s="101"/>
      <c r="E1" s="101"/>
      <c r="F1" s="101"/>
      <c r="G1" s="101"/>
      <c r="H1" s="102" t="s">
        <v>99</v>
      </c>
      <c r="I1" s="101"/>
      <c r="J1" s="101"/>
      <c r="K1" s="101"/>
      <c r="L1" s="101"/>
      <c r="M1" s="101"/>
      <c r="N1" s="101"/>
      <c r="O1" s="101"/>
      <c r="P1" s="101"/>
      <c r="Q1" s="101"/>
      <c r="R1" s="101"/>
      <c r="S1" s="101"/>
      <c r="T1" s="101"/>
      <c r="U1" s="101"/>
      <c r="V1" s="101"/>
      <c r="W1" s="101"/>
      <c r="X1" s="101"/>
      <c r="Y1" s="101"/>
      <c r="Z1" s="101"/>
      <c r="AA1" s="103"/>
      <c r="AB1" s="103"/>
      <c r="AC1" s="103"/>
      <c r="AD1" s="103"/>
      <c r="AE1" s="103"/>
      <c r="AF1" s="103"/>
      <c r="AG1" s="103"/>
      <c r="AH1" s="103"/>
      <c r="AI1" s="103"/>
      <c r="AJ1" s="101"/>
      <c r="AK1" s="101"/>
      <c r="AL1" s="101"/>
      <c r="AM1" s="101"/>
      <c r="AN1" s="101"/>
      <c r="AO1" s="101"/>
      <c r="AP1" s="101"/>
      <c r="AQ1" s="101"/>
      <c r="AR1" s="101"/>
      <c r="AS1" s="101"/>
      <c r="AT1" s="101"/>
      <c r="AU1" s="101"/>
    </row>
    <row r="2" customFormat="false" ht="21" hidden="false" customHeight="true" outlineLevel="0" collapsed="false">
      <c r="A2" s="101"/>
      <c r="B2" s="102"/>
      <c r="C2" s="102"/>
      <c r="D2" s="102"/>
      <c r="E2" s="102"/>
      <c r="F2" s="102"/>
      <c r="G2" s="102"/>
      <c r="H2" s="102"/>
      <c r="I2" s="102"/>
      <c r="J2" s="102"/>
      <c r="K2" s="102"/>
      <c r="L2" s="102"/>
      <c r="M2" s="102"/>
      <c r="N2" s="102"/>
      <c r="O2" s="102"/>
      <c r="P2" s="102"/>
      <c r="Q2" s="101"/>
      <c r="R2" s="101"/>
      <c r="S2" s="101"/>
      <c r="T2" s="101"/>
      <c r="U2" s="101"/>
      <c r="V2" s="101"/>
      <c r="W2" s="101"/>
      <c r="X2" s="102"/>
      <c r="Y2" s="102"/>
      <c r="Z2" s="102"/>
      <c r="AA2" s="103"/>
      <c r="AB2" s="103"/>
      <c r="AC2" s="103"/>
      <c r="AD2" s="103"/>
      <c r="AE2" s="105"/>
      <c r="AF2" s="105"/>
      <c r="AG2" s="105"/>
      <c r="AH2" s="105"/>
      <c r="AI2" s="105"/>
      <c r="AJ2" s="101"/>
      <c r="AK2" s="101"/>
      <c r="AL2" s="101"/>
      <c r="AM2" s="101"/>
      <c r="AN2" s="101"/>
      <c r="AO2" s="101"/>
      <c r="AP2" s="101"/>
      <c r="AQ2" s="101"/>
      <c r="AR2" s="101"/>
      <c r="AS2" s="101"/>
      <c r="AT2" s="101"/>
      <c r="AU2" s="101"/>
    </row>
    <row r="3" customFormat="false" ht="27" hidden="false" customHeight="true" outlineLevel="0" collapsed="false">
      <c r="A3" s="106" t="s">
        <v>49</v>
      </c>
      <c r="B3" s="106"/>
      <c r="C3" s="106"/>
      <c r="D3" s="107" t="str">
        <f aca="false">IF('(入力①) 基本情報入力シート'!M16="","",'(入力①) 基本情報入力シート'!M16)</f>
        <v/>
      </c>
      <c r="E3" s="107"/>
      <c r="F3" s="107"/>
      <c r="G3" s="107"/>
      <c r="H3" s="107"/>
      <c r="I3" s="107"/>
      <c r="J3" s="107"/>
      <c r="K3" s="107"/>
      <c r="L3" s="107"/>
      <c r="M3" s="107"/>
      <c r="N3" s="107"/>
      <c r="O3" s="107"/>
      <c r="P3" s="108"/>
      <c r="Q3" s="109"/>
      <c r="R3" s="109"/>
      <c r="S3" s="101"/>
      <c r="T3" s="101"/>
      <c r="U3" s="101"/>
      <c r="V3" s="101"/>
      <c r="W3" s="109"/>
      <c r="X3" s="109"/>
      <c r="Y3" s="109"/>
      <c r="Z3" s="109"/>
      <c r="AA3" s="101"/>
      <c r="AB3" s="101"/>
      <c r="AC3" s="101"/>
      <c r="AD3" s="101"/>
      <c r="AE3" s="101"/>
      <c r="AF3" s="101"/>
      <c r="AG3" s="101"/>
      <c r="AH3" s="101"/>
      <c r="AI3" s="101"/>
      <c r="AJ3" s="101"/>
      <c r="AK3" s="101"/>
      <c r="AL3" s="101"/>
      <c r="AM3" s="101"/>
      <c r="AN3" s="101"/>
      <c r="AO3" s="101"/>
      <c r="AP3" s="101"/>
      <c r="AQ3" s="101"/>
      <c r="AR3" s="101"/>
      <c r="AS3" s="101"/>
      <c r="AT3" s="101"/>
      <c r="AU3" s="101"/>
    </row>
    <row r="4" customFormat="false" ht="21" hidden="false" customHeight="true" outlineLevel="0" collapsed="false">
      <c r="A4" s="110"/>
      <c r="B4" s="110"/>
      <c r="C4" s="110"/>
      <c r="D4" s="111"/>
      <c r="E4" s="111"/>
      <c r="F4" s="111"/>
      <c r="G4" s="111"/>
      <c r="H4" s="111"/>
      <c r="I4" s="111"/>
      <c r="J4" s="111"/>
      <c r="K4" s="111"/>
      <c r="L4" s="111"/>
      <c r="M4" s="111"/>
      <c r="N4" s="111"/>
      <c r="O4" s="111"/>
      <c r="P4" s="111"/>
      <c r="Q4" s="109"/>
      <c r="R4" s="109"/>
      <c r="S4" s="101"/>
      <c r="T4" s="101"/>
      <c r="U4" s="101"/>
      <c r="V4" s="101"/>
      <c r="W4" s="109"/>
      <c r="X4" s="109"/>
      <c r="Y4" s="109"/>
      <c r="Z4" s="109"/>
      <c r="AA4" s="101"/>
      <c r="AB4" s="101"/>
      <c r="AC4" s="101"/>
      <c r="AD4" s="101"/>
      <c r="AE4" s="101"/>
      <c r="AF4" s="101"/>
      <c r="AG4" s="101"/>
      <c r="AH4" s="101"/>
      <c r="AI4" s="101"/>
      <c r="AJ4" s="101"/>
      <c r="AK4" s="101"/>
      <c r="AL4" s="101"/>
      <c r="AM4" s="101"/>
      <c r="AN4" s="101"/>
      <c r="AO4" s="101"/>
      <c r="AP4" s="101"/>
      <c r="AQ4" s="101"/>
      <c r="AR4" s="101"/>
      <c r="AS4" s="101"/>
      <c r="AT4" s="101"/>
      <c r="AU4" s="101"/>
    </row>
    <row r="5" customFormat="false" ht="27" hidden="false" customHeight="true" outlineLevel="0" collapsed="false">
      <c r="A5" s="171" t="s">
        <v>100</v>
      </c>
      <c r="B5" s="172"/>
      <c r="C5" s="172"/>
      <c r="D5" s="173"/>
      <c r="E5" s="173"/>
      <c r="F5" s="173"/>
      <c r="G5" s="173"/>
      <c r="H5" s="173"/>
      <c r="I5" s="173"/>
      <c r="J5" s="173"/>
      <c r="K5" s="173"/>
      <c r="L5" s="173"/>
      <c r="M5" s="173"/>
      <c r="N5" s="173"/>
      <c r="O5" s="174" t="str">
        <f aca="false">IF((SUM(AI12:AI111))=0,"",SUM(AI12:AI111))</f>
        <v/>
      </c>
      <c r="P5" s="111"/>
      <c r="Q5" s="101"/>
      <c r="R5" s="109"/>
      <c r="S5" s="104"/>
      <c r="T5" s="104"/>
      <c r="U5" s="104"/>
      <c r="V5" s="104"/>
      <c r="W5" s="109"/>
      <c r="X5" s="109"/>
      <c r="Y5" s="109"/>
      <c r="Z5" s="109"/>
      <c r="AA5" s="104"/>
      <c r="AB5" s="104"/>
      <c r="AC5" s="104"/>
      <c r="AD5" s="104"/>
      <c r="AE5" s="104"/>
      <c r="AF5" s="104"/>
      <c r="AG5" s="104"/>
      <c r="AH5" s="104"/>
      <c r="AI5" s="104"/>
      <c r="AJ5" s="101"/>
      <c r="AK5" s="101"/>
      <c r="AL5" s="101"/>
      <c r="AM5" s="101"/>
      <c r="AN5" s="101"/>
      <c r="AO5" s="101"/>
      <c r="AP5" s="101"/>
      <c r="AQ5" s="101"/>
      <c r="AR5" s="101"/>
      <c r="AS5" s="101"/>
      <c r="AT5" s="101"/>
      <c r="AU5" s="101"/>
    </row>
    <row r="6" customFormat="false" ht="21" hidden="false" customHeight="true" outlineLevel="0" collapsed="false">
      <c r="A6" s="101"/>
      <c r="B6" s="101"/>
      <c r="C6" s="101"/>
      <c r="D6" s="101"/>
      <c r="E6" s="101"/>
      <c r="F6" s="101"/>
      <c r="G6" s="101"/>
      <c r="H6" s="101"/>
      <c r="I6" s="101"/>
      <c r="J6" s="101"/>
      <c r="K6" s="101"/>
      <c r="L6" s="101"/>
      <c r="M6" s="101"/>
      <c r="N6" s="101"/>
      <c r="O6" s="101"/>
      <c r="P6" s="101"/>
      <c r="Q6" s="114"/>
      <c r="R6" s="114"/>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row>
    <row r="7" customFormat="false" ht="18" hidden="false" customHeight="true" outlineLevel="0" collapsed="false">
      <c r="A7" s="116"/>
      <c r="B7" s="117" t="s">
        <v>71</v>
      </c>
      <c r="C7" s="117"/>
      <c r="D7" s="117"/>
      <c r="E7" s="117"/>
      <c r="F7" s="117"/>
      <c r="G7" s="117"/>
      <c r="H7" s="117"/>
      <c r="I7" s="117"/>
      <c r="J7" s="117"/>
      <c r="K7" s="117"/>
      <c r="L7" s="117" t="s">
        <v>72</v>
      </c>
      <c r="M7" s="175" t="s">
        <v>73</v>
      </c>
      <c r="N7" s="175"/>
      <c r="O7" s="120" t="s">
        <v>74</v>
      </c>
      <c r="P7" s="121" t="s">
        <v>75</v>
      </c>
      <c r="Q7" s="122" t="s">
        <v>83</v>
      </c>
      <c r="R7" s="176" t="s">
        <v>101</v>
      </c>
      <c r="S7" s="177" t="s">
        <v>102</v>
      </c>
      <c r="T7" s="178"/>
      <c r="U7" s="178"/>
      <c r="V7" s="179"/>
      <c r="W7" s="179"/>
      <c r="X7" s="179"/>
      <c r="Y7" s="179"/>
      <c r="Z7" s="179"/>
      <c r="AA7" s="179"/>
      <c r="AB7" s="179"/>
      <c r="AC7" s="179"/>
      <c r="AD7" s="179"/>
      <c r="AE7" s="179"/>
      <c r="AF7" s="179"/>
      <c r="AG7" s="179"/>
      <c r="AH7" s="179"/>
      <c r="AI7" s="180"/>
      <c r="AJ7" s="101"/>
      <c r="AK7" s="101"/>
      <c r="AL7" s="101"/>
      <c r="AM7" s="101"/>
      <c r="AN7" s="101"/>
      <c r="AO7" s="101"/>
      <c r="AP7" s="101"/>
      <c r="AQ7" s="101"/>
      <c r="AR7" s="101"/>
      <c r="AS7" s="101"/>
      <c r="AT7" s="101"/>
      <c r="AU7" s="101"/>
    </row>
    <row r="8" customFormat="false" ht="14.25" hidden="false" customHeight="true" outlineLevel="0" collapsed="false">
      <c r="A8" s="116"/>
      <c r="B8" s="117"/>
      <c r="C8" s="117"/>
      <c r="D8" s="117"/>
      <c r="E8" s="117"/>
      <c r="F8" s="117"/>
      <c r="G8" s="117"/>
      <c r="H8" s="117"/>
      <c r="I8" s="117"/>
      <c r="J8" s="117"/>
      <c r="K8" s="117"/>
      <c r="L8" s="117"/>
      <c r="M8" s="175"/>
      <c r="N8" s="175"/>
      <c r="O8" s="120"/>
      <c r="P8" s="121"/>
      <c r="Q8" s="122"/>
      <c r="R8" s="176"/>
      <c r="S8" s="181"/>
      <c r="T8" s="182" t="s">
        <v>12</v>
      </c>
      <c r="U8" s="182"/>
      <c r="V8" s="183" t="s">
        <v>15</v>
      </c>
      <c r="W8" s="184" t="s">
        <v>86</v>
      </c>
      <c r="X8" s="184"/>
      <c r="Y8" s="184"/>
      <c r="Z8" s="184"/>
      <c r="AA8" s="184"/>
      <c r="AB8" s="184"/>
      <c r="AC8" s="184"/>
      <c r="AD8" s="184"/>
      <c r="AE8" s="184"/>
      <c r="AF8" s="184"/>
      <c r="AG8" s="184"/>
      <c r="AH8" s="184"/>
      <c r="AI8" s="185" t="s">
        <v>103</v>
      </c>
      <c r="AJ8" s="101"/>
      <c r="AK8" s="101"/>
      <c r="AL8" s="101"/>
      <c r="AM8" s="101"/>
      <c r="AN8" s="101"/>
      <c r="AO8" s="101"/>
      <c r="AP8" s="101"/>
      <c r="AQ8" s="101"/>
      <c r="AR8" s="101"/>
      <c r="AS8" s="101"/>
      <c r="AT8" s="101"/>
      <c r="AU8" s="101"/>
    </row>
    <row r="9" customFormat="false" ht="13.5" hidden="false" customHeight="true" outlineLevel="0" collapsed="false">
      <c r="A9" s="116"/>
      <c r="B9" s="117"/>
      <c r="C9" s="117"/>
      <c r="D9" s="117"/>
      <c r="E9" s="117"/>
      <c r="F9" s="117"/>
      <c r="G9" s="117"/>
      <c r="H9" s="117"/>
      <c r="I9" s="117"/>
      <c r="J9" s="117"/>
      <c r="K9" s="117"/>
      <c r="L9" s="117"/>
      <c r="M9" s="175"/>
      <c r="N9" s="175"/>
      <c r="O9" s="120"/>
      <c r="P9" s="121"/>
      <c r="Q9" s="122"/>
      <c r="R9" s="176"/>
      <c r="S9" s="128" t="s">
        <v>104</v>
      </c>
      <c r="T9" s="133" t="s">
        <v>105</v>
      </c>
      <c r="U9" s="134" t="s">
        <v>106</v>
      </c>
      <c r="V9" s="186" t="s">
        <v>107</v>
      </c>
      <c r="W9" s="176" t="s">
        <v>108</v>
      </c>
      <c r="X9" s="176"/>
      <c r="Y9" s="176"/>
      <c r="Z9" s="176"/>
      <c r="AA9" s="176"/>
      <c r="AB9" s="176"/>
      <c r="AC9" s="176"/>
      <c r="AD9" s="176"/>
      <c r="AE9" s="176"/>
      <c r="AF9" s="176"/>
      <c r="AG9" s="176"/>
      <c r="AH9" s="176"/>
      <c r="AI9" s="187" t="s">
        <v>109</v>
      </c>
      <c r="AJ9" s="101"/>
      <c r="AK9" s="101"/>
      <c r="AL9" s="101"/>
      <c r="AM9" s="101"/>
      <c r="AN9" s="101"/>
      <c r="AO9" s="101"/>
      <c r="AP9" s="101"/>
      <c r="AQ9" s="101"/>
      <c r="AR9" s="101"/>
      <c r="AS9" s="101"/>
      <c r="AT9" s="101"/>
      <c r="AU9" s="101"/>
    </row>
    <row r="10" customFormat="false" ht="150" hidden="false" customHeight="true" outlineLevel="0" collapsed="false">
      <c r="A10" s="116"/>
      <c r="B10" s="117"/>
      <c r="C10" s="117"/>
      <c r="D10" s="117"/>
      <c r="E10" s="117"/>
      <c r="F10" s="117"/>
      <c r="G10" s="117"/>
      <c r="H10" s="117"/>
      <c r="I10" s="117"/>
      <c r="J10" s="117"/>
      <c r="K10" s="117"/>
      <c r="L10" s="117"/>
      <c r="M10" s="135" t="s">
        <v>78</v>
      </c>
      <c r="N10" s="135" t="s">
        <v>79</v>
      </c>
      <c r="O10" s="120"/>
      <c r="P10" s="121"/>
      <c r="Q10" s="122"/>
      <c r="R10" s="176"/>
      <c r="S10" s="128"/>
      <c r="T10" s="133"/>
      <c r="U10" s="134"/>
      <c r="V10" s="186"/>
      <c r="W10" s="176"/>
      <c r="X10" s="176"/>
      <c r="Y10" s="176"/>
      <c r="Z10" s="176"/>
      <c r="AA10" s="176"/>
      <c r="AB10" s="176"/>
      <c r="AC10" s="176"/>
      <c r="AD10" s="176"/>
      <c r="AE10" s="176"/>
      <c r="AF10" s="176"/>
      <c r="AG10" s="176"/>
      <c r="AH10" s="176"/>
      <c r="AI10" s="187"/>
      <c r="AJ10" s="101"/>
      <c r="AK10" s="101"/>
      <c r="AL10" s="101"/>
      <c r="AM10" s="101"/>
      <c r="AN10" s="101"/>
      <c r="AO10" s="101"/>
      <c r="AP10" s="101"/>
      <c r="AQ10" s="101"/>
      <c r="AR10" s="101"/>
      <c r="AS10" s="101"/>
      <c r="AT10" s="101"/>
      <c r="AU10" s="101"/>
    </row>
    <row r="11" customFormat="false" ht="15" hidden="false" customHeight="false" outlineLevel="0" collapsed="false">
      <c r="A11" s="136"/>
      <c r="B11" s="137"/>
      <c r="C11" s="138"/>
      <c r="D11" s="138"/>
      <c r="E11" s="138"/>
      <c r="F11" s="138"/>
      <c r="G11" s="138"/>
      <c r="H11" s="138"/>
      <c r="I11" s="138"/>
      <c r="J11" s="138"/>
      <c r="K11" s="139"/>
      <c r="L11" s="140"/>
      <c r="M11" s="140"/>
      <c r="N11" s="140"/>
      <c r="O11" s="141"/>
      <c r="P11" s="142"/>
      <c r="Q11" s="143"/>
      <c r="R11" s="188"/>
      <c r="S11" s="128"/>
      <c r="T11" s="133"/>
      <c r="U11" s="134"/>
      <c r="V11" s="189"/>
      <c r="W11" s="148"/>
      <c r="X11" s="149"/>
      <c r="Y11" s="149"/>
      <c r="Z11" s="149"/>
      <c r="AA11" s="149"/>
      <c r="AB11" s="149"/>
      <c r="AC11" s="149"/>
      <c r="AD11" s="149"/>
      <c r="AE11" s="149"/>
      <c r="AF11" s="149"/>
      <c r="AG11" s="149"/>
      <c r="AH11" s="149"/>
      <c r="AI11" s="144"/>
      <c r="AJ11" s="101"/>
      <c r="AK11" s="101"/>
      <c r="AL11" s="101"/>
      <c r="AM11" s="101"/>
      <c r="AN11" s="101"/>
      <c r="AO11" s="101"/>
      <c r="AP11" s="101"/>
      <c r="AQ11" s="101"/>
      <c r="AR11" s="101"/>
      <c r="AS11" s="101"/>
      <c r="AT11" s="101"/>
      <c r="AU11" s="101"/>
    </row>
    <row r="12" customFormat="false" ht="33" hidden="false" customHeight="true" outlineLevel="0" collapsed="false">
      <c r="A12" s="150" t="n">
        <v>1</v>
      </c>
      <c r="B12" s="190" t="str">
        <f aca="false">IF('(入力①) 基本情報入力シート'!C33="","",'(入力①) 基本情報入力シート'!C33)</f>
        <v/>
      </c>
      <c r="C12" s="191" t="str">
        <f aca="false">IF('(入力①) 基本情報入力シート'!D33="","",'(入力①) 基本情報入力シート'!D33)</f>
        <v/>
      </c>
      <c r="D12" s="191" t="str">
        <f aca="false">IF('(入力①) 基本情報入力シート'!E33="","",'(入力①) 基本情報入力シート'!E33)</f>
        <v/>
      </c>
      <c r="E12" s="191" t="str">
        <f aca="false">IF('(入力①) 基本情報入力シート'!F33="","",'(入力①) 基本情報入力シート'!F33)</f>
        <v/>
      </c>
      <c r="F12" s="191" t="str">
        <f aca="false">IF('(入力①) 基本情報入力シート'!G33="","",'(入力①) 基本情報入力シート'!G33)</f>
        <v/>
      </c>
      <c r="G12" s="191" t="str">
        <f aca="false">IF('(入力①) 基本情報入力シート'!H33="","",'(入力①) 基本情報入力シート'!H33)</f>
        <v/>
      </c>
      <c r="H12" s="191" t="str">
        <f aca="false">IF('(入力①) 基本情報入力シート'!I33="","",'(入力①) 基本情報入力シート'!I33)</f>
        <v/>
      </c>
      <c r="I12" s="191" t="str">
        <f aca="false">IF('(入力①) 基本情報入力シート'!J33="","",'(入力①) 基本情報入力シート'!J33)</f>
        <v/>
      </c>
      <c r="J12" s="191" t="str">
        <f aca="false">IF('(入力①) 基本情報入力シート'!K33="","",'(入力①) 基本情報入力シート'!K33)</f>
        <v/>
      </c>
      <c r="K12" s="192" t="str">
        <f aca="false">IF('(入力①) 基本情報入力シート'!L33="","",'(入力①) 基本情報入力シート'!L33)</f>
        <v/>
      </c>
      <c r="L12" s="156" t="str">
        <f aca="false">IF('(入力①) 基本情報入力シート'!M33="","",'(入力①) 基本情報入力シート'!M33)</f>
        <v/>
      </c>
      <c r="M12" s="156" t="str">
        <f aca="false">IF('(入力①) 基本情報入力シート'!R33="","",'(入力①) 基本情報入力シート'!R33)</f>
        <v/>
      </c>
      <c r="N12" s="156" t="str">
        <f aca="false">IF('(入力①) 基本情報入力シート'!W33="","",'(入力①) 基本情報入力シート'!W33)</f>
        <v/>
      </c>
      <c r="O12" s="156" t="str">
        <f aca="false">IF('(入力①) 基本情報入力シート'!X33="","",'(入力①) 基本情報入力シート'!X33)</f>
        <v/>
      </c>
      <c r="P12" s="157" t="str">
        <f aca="false">IF('(入力①) 基本情報入力シート'!Y33="","",'(入力①) 基本情報入力シート'!Y33)</f>
        <v/>
      </c>
      <c r="Q12" s="158" t="str">
        <f aca="false">IF('(入力①) 基本情報入力シート'!Z33="","",'(入力①) 基本情報入力シート'!Z33)</f>
        <v/>
      </c>
      <c r="R12" s="193" t="str">
        <f aca="false">IF('(入力①) 基本情報入力シート'!AA33="","",'(入力①) 基本情報入力シート'!AA33)</f>
        <v/>
      </c>
      <c r="S12" s="194"/>
      <c r="T12" s="195"/>
      <c r="U12" s="196" t="e">
        <f aca="false">IF(P12="","",VLOOKUP(P12,))</f>
        <v>#N/A</v>
      </c>
      <c r="V12" s="197"/>
      <c r="W12" s="163" t="s">
        <v>92</v>
      </c>
      <c r="X12" s="198"/>
      <c r="Y12" s="165" t="s">
        <v>93</v>
      </c>
      <c r="Z12" s="198"/>
      <c r="AA12" s="166" t="s">
        <v>94</v>
      </c>
      <c r="AB12" s="198"/>
      <c r="AC12" s="165" t="s">
        <v>93</v>
      </c>
      <c r="AD12" s="198"/>
      <c r="AE12" s="165" t="s">
        <v>95</v>
      </c>
      <c r="AF12" s="167" t="s">
        <v>96</v>
      </c>
      <c r="AG12" s="199" t="str">
        <f aca="false">IF(X12&gt;=1,(AB12*12+AD12)-(X12*12+Z12)+1,"")</f>
        <v/>
      </c>
      <c r="AH12" s="199" t="s">
        <v>97</v>
      </c>
      <c r="AI12" s="169" t="str">
        <f aca="false">IFERROR(ROUNDDOWN(ROUND(Q12*R12,0)*U12,0)*AG12,"")</f>
        <v/>
      </c>
      <c r="AJ12" s="101"/>
      <c r="AK12" s="200" t="str">
        <f aca="false">IFERROR(IF(AND(T12="特定加算Ⅰ",OR(V12="",V12="-",V12="いずれも取得していない")),"☓","○"),"")</f>
        <v>○</v>
      </c>
      <c r="AL12" s="201" t="str">
        <f aca="false">IFERROR(IF(AND(T12="特定加算Ⅰ",OR(V12="",V12="-",V12="いずれも取得していない")),"！特定加算Ⅰが選択されています。該当する介護福祉士配置等要件を選択してください。",""),"")</f>
        <v/>
      </c>
      <c r="AM12" s="202"/>
      <c r="AN12" s="202"/>
      <c r="AO12" s="202"/>
      <c r="AP12" s="202"/>
      <c r="AQ12" s="202"/>
      <c r="AR12" s="202"/>
      <c r="AS12" s="202"/>
      <c r="AT12" s="202"/>
      <c r="AU12" s="203"/>
    </row>
    <row r="13" customFormat="false" ht="33" hidden="false" customHeight="true" outlineLevel="0" collapsed="false">
      <c r="A13" s="150" t="n">
        <f aca="false">A12+1</f>
        <v>2</v>
      </c>
      <c r="B13" s="190" t="str">
        <f aca="false">IF('(入力①) 基本情報入力シート'!C34="","",'(入力①) 基本情報入力シート'!C34)</f>
        <v/>
      </c>
      <c r="C13" s="191" t="str">
        <f aca="false">IF('(入力①) 基本情報入力シート'!D34="","",'(入力①) 基本情報入力シート'!D34)</f>
        <v/>
      </c>
      <c r="D13" s="191" t="str">
        <f aca="false">IF('(入力①) 基本情報入力シート'!E34="","",'(入力①) 基本情報入力シート'!E34)</f>
        <v/>
      </c>
      <c r="E13" s="191" t="str">
        <f aca="false">IF('(入力①) 基本情報入力シート'!F34="","",'(入力①) 基本情報入力シート'!F34)</f>
        <v/>
      </c>
      <c r="F13" s="191" t="str">
        <f aca="false">IF('(入力①) 基本情報入力シート'!G34="","",'(入力①) 基本情報入力シート'!G34)</f>
        <v/>
      </c>
      <c r="G13" s="191" t="str">
        <f aca="false">IF('(入力①) 基本情報入力シート'!H34="","",'(入力①) 基本情報入力シート'!H34)</f>
        <v/>
      </c>
      <c r="H13" s="191" t="str">
        <f aca="false">IF('(入力①) 基本情報入力シート'!I34="","",'(入力①) 基本情報入力シート'!I34)</f>
        <v/>
      </c>
      <c r="I13" s="191" t="str">
        <f aca="false">IF('(入力①) 基本情報入力シート'!J34="","",'(入力①) 基本情報入力シート'!J34)</f>
        <v/>
      </c>
      <c r="J13" s="191" t="str">
        <f aca="false">IF('(入力①) 基本情報入力シート'!K34="","",'(入力①) 基本情報入力シート'!K34)</f>
        <v/>
      </c>
      <c r="K13" s="192" t="str">
        <f aca="false">IF('(入力①) 基本情報入力シート'!L34="","",'(入力①) 基本情報入力シート'!L34)</f>
        <v/>
      </c>
      <c r="L13" s="156" t="str">
        <f aca="false">IF('(入力①) 基本情報入力シート'!M34="","",'(入力①) 基本情報入力シート'!M34)</f>
        <v/>
      </c>
      <c r="M13" s="156" t="str">
        <f aca="false">IF('(入力①) 基本情報入力シート'!R34="","",'(入力①) 基本情報入力シート'!R34)</f>
        <v/>
      </c>
      <c r="N13" s="156" t="str">
        <f aca="false">IF('(入力①) 基本情報入力シート'!W34="","",'(入力①) 基本情報入力シート'!W34)</f>
        <v/>
      </c>
      <c r="O13" s="156" t="str">
        <f aca="false">IF('(入力①) 基本情報入力シート'!X34="","",'(入力①) 基本情報入力シート'!X34)</f>
        <v/>
      </c>
      <c r="P13" s="157" t="str">
        <f aca="false">IF('(入力①) 基本情報入力シート'!Y34="","",'(入力①) 基本情報入力シート'!Y34)</f>
        <v/>
      </c>
      <c r="Q13" s="158" t="str">
        <f aca="false">IF('(入力①) 基本情報入力シート'!Z34="","",'(入力①) 基本情報入力シート'!Z34)</f>
        <v/>
      </c>
      <c r="R13" s="193" t="str">
        <f aca="false">IF('(入力①) 基本情報入力シート'!AA34="","",'(入力①) 基本情報入力シート'!AA34)</f>
        <v/>
      </c>
      <c r="S13" s="194"/>
      <c r="T13" s="195"/>
      <c r="U13" s="196" t="e">
        <f aca="false">IF(P13="","",VLOOKUP(P13,))</f>
        <v>#N/A</v>
      </c>
      <c r="V13" s="197"/>
      <c r="W13" s="163" t="s">
        <v>92</v>
      </c>
      <c r="X13" s="198"/>
      <c r="Y13" s="165" t="s">
        <v>93</v>
      </c>
      <c r="Z13" s="198"/>
      <c r="AA13" s="166" t="s">
        <v>94</v>
      </c>
      <c r="AB13" s="198"/>
      <c r="AC13" s="165" t="s">
        <v>93</v>
      </c>
      <c r="AD13" s="198"/>
      <c r="AE13" s="165" t="s">
        <v>95</v>
      </c>
      <c r="AF13" s="167" t="s">
        <v>96</v>
      </c>
      <c r="AG13" s="168" t="str">
        <f aca="false">IF(X13&gt;=1,(AB13*12+AD13)-(X13*12+Z13)+1,"")</f>
        <v/>
      </c>
      <c r="AH13" s="199" t="s">
        <v>97</v>
      </c>
      <c r="AI13" s="169" t="str">
        <f aca="false">IFERROR(ROUNDDOWN(ROUND(Q13*R13,0)*U13,0)*AG13,"")</f>
        <v/>
      </c>
      <c r="AJ13" s="101"/>
      <c r="AK13" s="200" t="str">
        <f aca="false">IFERROR(IF(AND(T13="特定加算Ⅰ",OR(V13="",V13="-",V13="いずれも取得していない")),"☓","○"),"")</f>
        <v>○</v>
      </c>
      <c r="AL13" s="201" t="str">
        <f aca="false">IFERROR(IF(AND(T13="特定加算Ⅰ",OR(V13="",V13="-",V13="いずれも取得していない")),"！特定加算Ⅰが選択されています。該当する介護福祉士配置等要件を選択してください。",""),"")</f>
        <v/>
      </c>
      <c r="AM13" s="202"/>
      <c r="AN13" s="202"/>
      <c r="AO13" s="202"/>
      <c r="AP13" s="202"/>
      <c r="AQ13" s="202"/>
      <c r="AR13" s="202"/>
      <c r="AS13" s="202"/>
      <c r="AT13" s="202"/>
      <c r="AU13" s="203"/>
    </row>
    <row r="14" customFormat="false" ht="33" hidden="false" customHeight="true" outlineLevel="0" collapsed="false">
      <c r="A14" s="150" t="n">
        <f aca="false">A13+1</f>
        <v>3</v>
      </c>
      <c r="B14" s="190" t="str">
        <f aca="false">IF('(入力①) 基本情報入力シート'!C35="","",'(入力①) 基本情報入力シート'!C35)</f>
        <v/>
      </c>
      <c r="C14" s="191" t="str">
        <f aca="false">IF('(入力①) 基本情報入力シート'!D35="","",'(入力①) 基本情報入力シート'!D35)</f>
        <v/>
      </c>
      <c r="D14" s="191" t="str">
        <f aca="false">IF('(入力①) 基本情報入力シート'!E35="","",'(入力①) 基本情報入力シート'!E35)</f>
        <v/>
      </c>
      <c r="E14" s="191" t="str">
        <f aca="false">IF('(入力①) 基本情報入力シート'!F35="","",'(入力①) 基本情報入力シート'!F35)</f>
        <v/>
      </c>
      <c r="F14" s="191" t="str">
        <f aca="false">IF('(入力①) 基本情報入力シート'!G35="","",'(入力①) 基本情報入力シート'!G35)</f>
        <v/>
      </c>
      <c r="G14" s="191" t="str">
        <f aca="false">IF('(入力①) 基本情報入力シート'!H35="","",'(入力①) 基本情報入力シート'!H35)</f>
        <v/>
      </c>
      <c r="H14" s="191" t="str">
        <f aca="false">IF('(入力①) 基本情報入力シート'!I35="","",'(入力①) 基本情報入力シート'!I35)</f>
        <v/>
      </c>
      <c r="I14" s="191" t="str">
        <f aca="false">IF('(入力①) 基本情報入力シート'!J35="","",'(入力①) 基本情報入力シート'!J35)</f>
        <v/>
      </c>
      <c r="J14" s="191" t="str">
        <f aca="false">IF('(入力①) 基本情報入力シート'!K35="","",'(入力①) 基本情報入力シート'!K35)</f>
        <v/>
      </c>
      <c r="K14" s="192" t="str">
        <f aca="false">IF('(入力①) 基本情報入力シート'!L35="","",'(入力①) 基本情報入力シート'!L35)</f>
        <v/>
      </c>
      <c r="L14" s="156" t="str">
        <f aca="false">IF('(入力①) 基本情報入力シート'!M35="","",'(入力①) 基本情報入力シート'!M35)</f>
        <v/>
      </c>
      <c r="M14" s="156" t="str">
        <f aca="false">IF('(入力①) 基本情報入力シート'!R35="","",'(入力①) 基本情報入力シート'!R35)</f>
        <v/>
      </c>
      <c r="N14" s="156" t="str">
        <f aca="false">IF('(入力①) 基本情報入力シート'!W35="","",'(入力①) 基本情報入力シート'!W35)</f>
        <v/>
      </c>
      <c r="O14" s="156" t="str">
        <f aca="false">IF('(入力①) 基本情報入力シート'!X35="","",'(入力①) 基本情報入力シート'!X35)</f>
        <v/>
      </c>
      <c r="P14" s="157" t="str">
        <f aca="false">IF('(入力①) 基本情報入力シート'!Y35="","",'(入力①) 基本情報入力シート'!Y35)</f>
        <v/>
      </c>
      <c r="Q14" s="158" t="str">
        <f aca="false">IF('(入力①) 基本情報入力シート'!Z35="","",'(入力①) 基本情報入力シート'!Z35)</f>
        <v/>
      </c>
      <c r="R14" s="193" t="str">
        <f aca="false">IF('(入力①) 基本情報入力シート'!AA35="","",'(入力①) 基本情報入力シート'!AA35)</f>
        <v/>
      </c>
      <c r="S14" s="194"/>
      <c r="T14" s="195"/>
      <c r="U14" s="196" t="e">
        <f aca="false">IF(P14="","",VLOOKUP(P14,))</f>
        <v>#N/A</v>
      </c>
      <c r="V14" s="197"/>
      <c r="W14" s="163" t="s">
        <v>92</v>
      </c>
      <c r="X14" s="198"/>
      <c r="Y14" s="165" t="s">
        <v>93</v>
      </c>
      <c r="Z14" s="198"/>
      <c r="AA14" s="166" t="s">
        <v>94</v>
      </c>
      <c r="AB14" s="198"/>
      <c r="AC14" s="165" t="s">
        <v>93</v>
      </c>
      <c r="AD14" s="198"/>
      <c r="AE14" s="165" t="s">
        <v>95</v>
      </c>
      <c r="AF14" s="167" t="s">
        <v>96</v>
      </c>
      <c r="AG14" s="168" t="str">
        <f aca="false">IF(X14&gt;=1,(AB14*12+AD14)-(X14*12+Z14)+1,"")</f>
        <v/>
      </c>
      <c r="AH14" s="199" t="s">
        <v>97</v>
      </c>
      <c r="AI14" s="169" t="str">
        <f aca="false">IFERROR(ROUNDDOWN(ROUND(Q14*R14,0)*U14,0)*AG14,"")</f>
        <v/>
      </c>
      <c r="AJ14" s="101"/>
      <c r="AK14" s="200" t="str">
        <f aca="false">IFERROR(IF(AND(T14="特定加算Ⅰ",OR(V14="",V14="-",V14="いずれも取得していない")),"☓","○"),"")</f>
        <v>○</v>
      </c>
      <c r="AL14" s="201" t="str">
        <f aca="false">IFERROR(IF(AND(T14="特定加算Ⅰ",OR(V14="",V14="-",V14="いずれも取得していない")),"！特定加算Ⅰが選択されています。該当する介護福祉士配置等要件を選択してください。",""),"")</f>
        <v/>
      </c>
      <c r="AM14" s="202"/>
      <c r="AN14" s="202"/>
      <c r="AO14" s="202"/>
      <c r="AP14" s="202"/>
      <c r="AQ14" s="202"/>
      <c r="AR14" s="202"/>
      <c r="AS14" s="202"/>
      <c r="AT14" s="202"/>
      <c r="AU14" s="203"/>
    </row>
    <row r="15" customFormat="false" ht="33" hidden="false" customHeight="true" outlineLevel="0" collapsed="false">
      <c r="A15" s="150" t="n">
        <f aca="false">A14+1</f>
        <v>4</v>
      </c>
      <c r="B15" s="190" t="str">
        <f aca="false">IF('(入力①) 基本情報入力シート'!C36="","",'(入力①) 基本情報入力シート'!C36)</f>
        <v/>
      </c>
      <c r="C15" s="191" t="str">
        <f aca="false">IF('(入力①) 基本情報入力シート'!D36="","",'(入力①) 基本情報入力シート'!D36)</f>
        <v/>
      </c>
      <c r="D15" s="191" t="str">
        <f aca="false">IF('(入力①) 基本情報入力シート'!E36="","",'(入力①) 基本情報入力シート'!E36)</f>
        <v/>
      </c>
      <c r="E15" s="191" t="str">
        <f aca="false">IF('(入力①) 基本情報入力シート'!F36="","",'(入力①) 基本情報入力シート'!F36)</f>
        <v/>
      </c>
      <c r="F15" s="191" t="str">
        <f aca="false">IF('(入力①) 基本情報入力シート'!G36="","",'(入力①) 基本情報入力シート'!G36)</f>
        <v/>
      </c>
      <c r="G15" s="191" t="str">
        <f aca="false">IF('(入力①) 基本情報入力シート'!H36="","",'(入力①) 基本情報入力シート'!H36)</f>
        <v/>
      </c>
      <c r="H15" s="191" t="str">
        <f aca="false">IF('(入力①) 基本情報入力シート'!I36="","",'(入力①) 基本情報入力シート'!I36)</f>
        <v/>
      </c>
      <c r="I15" s="191" t="str">
        <f aca="false">IF('(入力①) 基本情報入力シート'!J36="","",'(入力①) 基本情報入力シート'!J36)</f>
        <v/>
      </c>
      <c r="J15" s="191" t="str">
        <f aca="false">IF('(入力①) 基本情報入力シート'!K36="","",'(入力①) 基本情報入力シート'!K36)</f>
        <v/>
      </c>
      <c r="K15" s="192" t="str">
        <f aca="false">IF('(入力①) 基本情報入力シート'!L36="","",'(入力①) 基本情報入力シート'!L36)</f>
        <v/>
      </c>
      <c r="L15" s="156" t="str">
        <f aca="false">IF('(入力①) 基本情報入力シート'!M36="","",'(入力①) 基本情報入力シート'!M36)</f>
        <v/>
      </c>
      <c r="M15" s="156" t="str">
        <f aca="false">IF('(入力①) 基本情報入力シート'!R36="","",'(入力①) 基本情報入力シート'!R36)</f>
        <v/>
      </c>
      <c r="N15" s="156" t="str">
        <f aca="false">IF('(入力①) 基本情報入力シート'!W36="","",'(入力①) 基本情報入力シート'!W36)</f>
        <v/>
      </c>
      <c r="O15" s="156" t="str">
        <f aca="false">IF('(入力①) 基本情報入力シート'!X36="","",'(入力①) 基本情報入力シート'!X36)</f>
        <v/>
      </c>
      <c r="P15" s="157" t="str">
        <f aca="false">IF('(入力①) 基本情報入力シート'!Y36="","",'(入力①) 基本情報入力シート'!Y36)</f>
        <v/>
      </c>
      <c r="Q15" s="158" t="str">
        <f aca="false">IF('(入力①) 基本情報入力シート'!Z36="","",'(入力①) 基本情報入力シート'!Z36)</f>
        <v/>
      </c>
      <c r="R15" s="193" t="str">
        <f aca="false">IF('(入力①) 基本情報入力シート'!AA36="","",'(入力①) 基本情報入力シート'!AA36)</f>
        <v/>
      </c>
      <c r="S15" s="194"/>
      <c r="T15" s="195"/>
      <c r="U15" s="196" t="e">
        <f aca="false">IF(P15="","",VLOOKUP(P15,))</f>
        <v>#N/A</v>
      </c>
      <c r="V15" s="197"/>
      <c r="W15" s="163" t="s">
        <v>92</v>
      </c>
      <c r="X15" s="198"/>
      <c r="Y15" s="165" t="s">
        <v>93</v>
      </c>
      <c r="Z15" s="198"/>
      <c r="AA15" s="166" t="s">
        <v>94</v>
      </c>
      <c r="AB15" s="198"/>
      <c r="AC15" s="165" t="s">
        <v>93</v>
      </c>
      <c r="AD15" s="198"/>
      <c r="AE15" s="165" t="s">
        <v>95</v>
      </c>
      <c r="AF15" s="167" t="s">
        <v>96</v>
      </c>
      <c r="AG15" s="168" t="str">
        <f aca="false">IF(X15&gt;=1,(AB15*12+AD15)-(X15*12+Z15)+1,"")</f>
        <v/>
      </c>
      <c r="AH15" s="199" t="s">
        <v>97</v>
      </c>
      <c r="AI15" s="169" t="str">
        <f aca="false">IFERROR(ROUNDDOWN(ROUND(Q15*R15,0)*U15,0)*AG15,"")</f>
        <v/>
      </c>
      <c r="AJ15" s="101"/>
      <c r="AK15" s="200" t="str">
        <f aca="false">IFERROR(IF(AND(T15="特定加算Ⅰ",OR(V15="",V15="-",V15="いずれも取得していない")),"☓","○"),"")</f>
        <v>○</v>
      </c>
      <c r="AL15" s="201" t="str">
        <f aca="false">IFERROR(IF(AND(T15="特定加算Ⅰ",OR(V15="",V15="-",V15="いずれも取得していない")),"！特定加算Ⅰが選択されています。該当する介護福祉士配置等要件を選択してください。",""),"")</f>
        <v/>
      </c>
      <c r="AM15" s="202"/>
      <c r="AN15" s="202"/>
      <c r="AO15" s="202"/>
      <c r="AP15" s="202"/>
      <c r="AQ15" s="202"/>
      <c r="AR15" s="202"/>
      <c r="AS15" s="202"/>
      <c r="AT15" s="202"/>
      <c r="AU15" s="203"/>
    </row>
    <row r="16" customFormat="false" ht="33" hidden="false" customHeight="true" outlineLevel="0" collapsed="false">
      <c r="A16" s="150" t="n">
        <f aca="false">A15+1</f>
        <v>5</v>
      </c>
      <c r="B16" s="190" t="str">
        <f aca="false">IF('(入力①) 基本情報入力シート'!C37="","",'(入力①) 基本情報入力シート'!C37)</f>
        <v/>
      </c>
      <c r="C16" s="191" t="str">
        <f aca="false">IF('(入力①) 基本情報入力シート'!D37="","",'(入力①) 基本情報入力シート'!D37)</f>
        <v/>
      </c>
      <c r="D16" s="191" t="str">
        <f aca="false">IF('(入力①) 基本情報入力シート'!E37="","",'(入力①) 基本情報入力シート'!E37)</f>
        <v/>
      </c>
      <c r="E16" s="191" t="str">
        <f aca="false">IF('(入力①) 基本情報入力シート'!F37="","",'(入力①) 基本情報入力シート'!F37)</f>
        <v/>
      </c>
      <c r="F16" s="191" t="str">
        <f aca="false">IF('(入力①) 基本情報入力シート'!G37="","",'(入力①) 基本情報入力シート'!G37)</f>
        <v/>
      </c>
      <c r="G16" s="191" t="str">
        <f aca="false">IF('(入力①) 基本情報入力シート'!H37="","",'(入力①) 基本情報入力シート'!H37)</f>
        <v/>
      </c>
      <c r="H16" s="191" t="str">
        <f aca="false">IF('(入力①) 基本情報入力シート'!I37="","",'(入力①) 基本情報入力シート'!I37)</f>
        <v/>
      </c>
      <c r="I16" s="191" t="str">
        <f aca="false">IF('(入力①) 基本情報入力シート'!J37="","",'(入力①) 基本情報入力シート'!J37)</f>
        <v/>
      </c>
      <c r="J16" s="191" t="str">
        <f aca="false">IF('(入力①) 基本情報入力シート'!K37="","",'(入力①) 基本情報入力シート'!K37)</f>
        <v/>
      </c>
      <c r="K16" s="192" t="str">
        <f aca="false">IF('(入力①) 基本情報入力シート'!L37="","",'(入力①) 基本情報入力シート'!L37)</f>
        <v/>
      </c>
      <c r="L16" s="156" t="str">
        <f aca="false">IF('(入力①) 基本情報入力シート'!M37="","",'(入力①) 基本情報入力シート'!M37)</f>
        <v/>
      </c>
      <c r="M16" s="156" t="str">
        <f aca="false">IF('(入力①) 基本情報入力シート'!R37="","",'(入力①) 基本情報入力シート'!R37)</f>
        <v/>
      </c>
      <c r="N16" s="156" t="str">
        <f aca="false">IF('(入力①) 基本情報入力シート'!W37="","",'(入力①) 基本情報入力シート'!W37)</f>
        <v/>
      </c>
      <c r="O16" s="156" t="str">
        <f aca="false">IF('(入力①) 基本情報入力シート'!X37="","",'(入力①) 基本情報入力シート'!X37)</f>
        <v/>
      </c>
      <c r="P16" s="157" t="str">
        <f aca="false">IF('(入力①) 基本情報入力シート'!Y37="","",'(入力①) 基本情報入力シート'!Y37)</f>
        <v/>
      </c>
      <c r="Q16" s="158" t="str">
        <f aca="false">IF('(入力①) 基本情報入力シート'!Z37="","",'(入力①) 基本情報入力シート'!Z37)</f>
        <v/>
      </c>
      <c r="R16" s="193" t="str">
        <f aca="false">IF('(入力①) 基本情報入力シート'!AA37="","",'(入力①) 基本情報入力シート'!AA37)</f>
        <v/>
      </c>
      <c r="S16" s="194"/>
      <c r="T16" s="195"/>
      <c r="U16" s="196" t="e">
        <f aca="false">IF(P16="","",VLOOKUP(P16,))</f>
        <v>#N/A</v>
      </c>
      <c r="V16" s="197"/>
      <c r="W16" s="163" t="s">
        <v>92</v>
      </c>
      <c r="X16" s="198"/>
      <c r="Y16" s="165" t="s">
        <v>93</v>
      </c>
      <c r="Z16" s="198"/>
      <c r="AA16" s="166" t="s">
        <v>94</v>
      </c>
      <c r="AB16" s="198"/>
      <c r="AC16" s="165" t="s">
        <v>93</v>
      </c>
      <c r="AD16" s="198"/>
      <c r="AE16" s="165" t="s">
        <v>95</v>
      </c>
      <c r="AF16" s="167" t="s">
        <v>96</v>
      </c>
      <c r="AG16" s="168" t="str">
        <f aca="false">IF(X16&gt;=1,(AB16*12+AD16)-(X16*12+Z16)+1,"")</f>
        <v/>
      </c>
      <c r="AH16" s="199" t="s">
        <v>97</v>
      </c>
      <c r="AI16" s="169" t="str">
        <f aca="false">IFERROR(ROUNDDOWN(ROUND(Q16*R16,0)*U16,0)*AG16,"")</f>
        <v/>
      </c>
      <c r="AJ16" s="101"/>
      <c r="AK16" s="200" t="str">
        <f aca="false">IFERROR(IF(AND(T16="特定加算Ⅰ",OR(V16="",V16="-",V16="いずれも取得していない")),"☓","○"),"")</f>
        <v>○</v>
      </c>
      <c r="AL16" s="201" t="str">
        <f aca="false">IFERROR(IF(AND(T16="特定加算Ⅰ",OR(V16="",V16="-",V16="いずれも取得していない")),"！特定加算Ⅰが選択されています。該当する介護福祉士配置等要件を選択してください。",""),"")</f>
        <v/>
      </c>
      <c r="AM16" s="202"/>
      <c r="AN16" s="202"/>
      <c r="AO16" s="202"/>
      <c r="AP16" s="202"/>
      <c r="AQ16" s="202"/>
      <c r="AR16" s="202"/>
      <c r="AS16" s="202"/>
      <c r="AT16" s="202"/>
      <c r="AU16" s="203"/>
    </row>
    <row r="17" customFormat="false" ht="33" hidden="false" customHeight="true" outlineLevel="0" collapsed="false">
      <c r="A17" s="150" t="n">
        <f aca="false">A16+1</f>
        <v>6</v>
      </c>
      <c r="B17" s="190" t="str">
        <f aca="false">IF('(入力①) 基本情報入力シート'!C38="","",'(入力①) 基本情報入力シート'!C38)</f>
        <v/>
      </c>
      <c r="C17" s="191" t="str">
        <f aca="false">IF('(入力①) 基本情報入力シート'!D38="","",'(入力①) 基本情報入力シート'!D38)</f>
        <v/>
      </c>
      <c r="D17" s="191" t="str">
        <f aca="false">IF('(入力①) 基本情報入力シート'!E38="","",'(入力①) 基本情報入力シート'!E38)</f>
        <v/>
      </c>
      <c r="E17" s="191" t="str">
        <f aca="false">IF('(入力①) 基本情報入力シート'!F38="","",'(入力①) 基本情報入力シート'!F38)</f>
        <v/>
      </c>
      <c r="F17" s="191" t="str">
        <f aca="false">IF('(入力①) 基本情報入力シート'!G38="","",'(入力①) 基本情報入力シート'!G38)</f>
        <v/>
      </c>
      <c r="G17" s="191" t="str">
        <f aca="false">IF('(入力①) 基本情報入力シート'!H38="","",'(入力①) 基本情報入力シート'!H38)</f>
        <v/>
      </c>
      <c r="H17" s="191" t="str">
        <f aca="false">IF('(入力①) 基本情報入力シート'!I38="","",'(入力①) 基本情報入力シート'!I38)</f>
        <v/>
      </c>
      <c r="I17" s="191" t="str">
        <f aca="false">IF('(入力①) 基本情報入力シート'!J38="","",'(入力①) 基本情報入力シート'!J38)</f>
        <v/>
      </c>
      <c r="J17" s="191" t="str">
        <f aca="false">IF('(入力①) 基本情報入力シート'!K38="","",'(入力①) 基本情報入力シート'!K38)</f>
        <v/>
      </c>
      <c r="K17" s="192" t="str">
        <f aca="false">IF('(入力①) 基本情報入力シート'!L38="","",'(入力①) 基本情報入力シート'!L38)</f>
        <v/>
      </c>
      <c r="L17" s="156" t="str">
        <f aca="false">IF('(入力①) 基本情報入力シート'!M38="","",'(入力①) 基本情報入力シート'!M38)</f>
        <v/>
      </c>
      <c r="M17" s="156" t="str">
        <f aca="false">IF('(入力①) 基本情報入力シート'!R38="","",'(入力①) 基本情報入力シート'!R38)</f>
        <v/>
      </c>
      <c r="N17" s="156" t="str">
        <f aca="false">IF('(入力①) 基本情報入力シート'!W38="","",'(入力①) 基本情報入力シート'!W38)</f>
        <v/>
      </c>
      <c r="O17" s="156" t="str">
        <f aca="false">IF('(入力①) 基本情報入力シート'!X38="","",'(入力①) 基本情報入力シート'!X38)</f>
        <v/>
      </c>
      <c r="P17" s="157" t="str">
        <f aca="false">IF('(入力①) 基本情報入力シート'!Y38="","",'(入力①) 基本情報入力シート'!Y38)</f>
        <v/>
      </c>
      <c r="Q17" s="158" t="str">
        <f aca="false">IF('(入力①) 基本情報入力シート'!Z38="","",'(入力①) 基本情報入力シート'!Z38)</f>
        <v/>
      </c>
      <c r="R17" s="193" t="str">
        <f aca="false">IF('(入力①) 基本情報入力シート'!AA38="","",'(入力①) 基本情報入力シート'!AA38)</f>
        <v/>
      </c>
      <c r="S17" s="194"/>
      <c r="T17" s="195"/>
      <c r="U17" s="196" t="e">
        <f aca="false">IF(P17="","",VLOOKUP(P17,))</f>
        <v>#N/A</v>
      </c>
      <c r="V17" s="197"/>
      <c r="W17" s="163" t="s">
        <v>92</v>
      </c>
      <c r="X17" s="198"/>
      <c r="Y17" s="165" t="s">
        <v>93</v>
      </c>
      <c r="Z17" s="198"/>
      <c r="AA17" s="166" t="s">
        <v>94</v>
      </c>
      <c r="AB17" s="198"/>
      <c r="AC17" s="165" t="s">
        <v>93</v>
      </c>
      <c r="AD17" s="198"/>
      <c r="AE17" s="165" t="s">
        <v>95</v>
      </c>
      <c r="AF17" s="167" t="s">
        <v>96</v>
      </c>
      <c r="AG17" s="168" t="str">
        <f aca="false">IF(X17&gt;=1,(AB17*12+AD17)-(X17*12+Z17)+1,"")</f>
        <v/>
      </c>
      <c r="AH17" s="199" t="s">
        <v>97</v>
      </c>
      <c r="AI17" s="169" t="str">
        <f aca="false">IFERROR(ROUNDDOWN(ROUND(Q17*R17,0)*U17,0)*AG17,"")</f>
        <v/>
      </c>
      <c r="AJ17" s="101"/>
      <c r="AK17" s="200" t="str">
        <f aca="false">IFERROR(IF(AND(T17="特定加算Ⅰ",OR(V17="",V17="-",V17="いずれも取得していない")),"☓","○"),"")</f>
        <v>○</v>
      </c>
      <c r="AL17" s="201" t="str">
        <f aca="false">IFERROR(IF(AND(T17="特定加算Ⅰ",OR(V17="",V17="-",V17="いずれも取得していない")),"！特定加算Ⅰが選択されています。該当する介護福祉士配置等要件を選択してください。",""),"")</f>
        <v/>
      </c>
      <c r="AM17" s="202"/>
      <c r="AN17" s="202"/>
      <c r="AO17" s="202"/>
      <c r="AP17" s="202"/>
      <c r="AQ17" s="202"/>
      <c r="AR17" s="202"/>
      <c r="AS17" s="202"/>
      <c r="AT17" s="202"/>
      <c r="AU17" s="203"/>
    </row>
    <row r="18" customFormat="false" ht="33" hidden="false" customHeight="true" outlineLevel="0" collapsed="false">
      <c r="A18" s="150" t="n">
        <f aca="false">A17+1</f>
        <v>7</v>
      </c>
      <c r="B18" s="190" t="str">
        <f aca="false">IF('(入力①) 基本情報入力シート'!C39="","",'(入力①) 基本情報入力シート'!C39)</f>
        <v/>
      </c>
      <c r="C18" s="191" t="str">
        <f aca="false">IF('(入力①) 基本情報入力シート'!D39="","",'(入力①) 基本情報入力シート'!D39)</f>
        <v/>
      </c>
      <c r="D18" s="191" t="str">
        <f aca="false">IF('(入力①) 基本情報入力シート'!E39="","",'(入力①) 基本情報入力シート'!E39)</f>
        <v/>
      </c>
      <c r="E18" s="191" t="str">
        <f aca="false">IF('(入力①) 基本情報入力シート'!F39="","",'(入力①) 基本情報入力シート'!F39)</f>
        <v/>
      </c>
      <c r="F18" s="191" t="str">
        <f aca="false">IF('(入力①) 基本情報入力シート'!G39="","",'(入力①) 基本情報入力シート'!G39)</f>
        <v/>
      </c>
      <c r="G18" s="191" t="str">
        <f aca="false">IF('(入力①) 基本情報入力シート'!H39="","",'(入力①) 基本情報入力シート'!H39)</f>
        <v/>
      </c>
      <c r="H18" s="191" t="str">
        <f aca="false">IF('(入力①) 基本情報入力シート'!I39="","",'(入力①) 基本情報入力シート'!I39)</f>
        <v/>
      </c>
      <c r="I18" s="191" t="str">
        <f aca="false">IF('(入力①) 基本情報入力シート'!J39="","",'(入力①) 基本情報入力シート'!J39)</f>
        <v/>
      </c>
      <c r="J18" s="191" t="str">
        <f aca="false">IF('(入力①) 基本情報入力シート'!K39="","",'(入力①) 基本情報入力シート'!K39)</f>
        <v/>
      </c>
      <c r="K18" s="192" t="str">
        <f aca="false">IF('(入力①) 基本情報入力シート'!L39="","",'(入力①) 基本情報入力シート'!L39)</f>
        <v/>
      </c>
      <c r="L18" s="156" t="str">
        <f aca="false">IF('(入力①) 基本情報入力シート'!M39="","",'(入力①) 基本情報入力シート'!M39)</f>
        <v/>
      </c>
      <c r="M18" s="156" t="str">
        <f aca="false">IF('(入力①) 基本情報入力シート'!R39="","",'(入力①) 基本情報入力シート'!R39)</f>
        <v/>
      </c>
      <c r="N18" s="156" t="str">
        <f aca="false">IF('(入力①) 基本情報入力シート'!W39="","",'(入力①) 基本情報入力シート'!W39)</f>
        <v/>
      </c>
      <c r="O18" s="156" t="str">
        <f aca="false">IF('(入力①) 基本情報入力シート'!X39="","",'(入力①) 基本情報入力シート'!X39)</f>
        <v/>
      </c>
      <c r="P18" s="157" t="str">
        <f aca="false">IF('(入力①) 基本情報入力シート'!Y39="","",'(入力①) 基本情報入力シート'!Y39)</f>
        <v/>
      </c>
      <c r="Q18" s="158" t="str">
        <f aca="false">IF('(入力①) 基本情報入力シート'!Z39="","",'(入力①) 基本情報入力シート'!Z39)</f>
        <v/>
      </c>
      <c r="R18" s="193" t="str">
        <f aca="false">IF('(入力①) 基本情報入力シート'!AA39="","",'(入力①) 基本情報入力シート'!AA39)</f>
        <v/>
      </c>
      <c r="S18" s="194"/>
      <c r="T18" s="195"/>
      <c r="U18" s="196" t="e">
        <f aca="false">IF(P18="","",VLOOKUP(P18,))</f>
        <v>#N/A</v>
      </c>
      <c r="V18" s="197"/>
      <c r="W18" s="163" t="s">
        <v>92</v>
      </c>
      <c r="X18" s="198"/>
      <c r="Y18" s="165" t="s">
        <v>93</v>
      </c>
      <c r="Z18" s="198"/>
      <c r="AA18" s="166" t="s">
        <v>94</v>
      </c>
      <c r="AB18" s="198"/>
      <c r="AC18" s="165" t="s">
        <v>93</v>
      </c>
      <c r="AD18" s="198"/>
      <c r="AE18" s="165" t="s">
        <v>95</v>
      </c>
      <c r="AF18" s="167" t="s">
        <v>96</v>
      </c>
      <c r="AG18" s="168" t="str">
        <f aca="false">IF(X18&gt;=1,(AB18*12+AD18)-(X18*12+Z18)+1,"")</f>
        <v/>
      </c>
      <c r="AH18" s="199" t="s">
        <v>97</v>
      </c>
      <c r="AI18" s="169" t="str">
        <f aca="false">IFERROR(ROUNDDOWN(ROUND(Q18*R18,0)*U18,0)*AG18,"")</f>
        <v/>
      </c>
      <c r="AJ18" s="101"/>
      <c r="AK18" s="200" t="str">
        <f aca="false">IFERROR(IF(AND(T18="特定加算Ⅰ",OR(V18="",V18="-",V18="いずれも取得していない")),"☓","○"),"")</f>
        <v>○</v>
      </c>
      <c r="AL18" s="201" t="str">
        <f aca="false">IFERROR(IF(AND(T18="特定加算Ⅰ",OR(V18="",V18="-",V18="いずれも取得していない")),"！特定加算Ⅰが選択されています。該当する介護福祉士配置等要件を選択してください。",""),"")</f>
        <v/>
      </c>
      <c r="AM18" s="202"/>
      <c r="AN18" s="202"/>
      <c r="AO18" s="202"/>
      <c r="AP18" s="202"/>
      <c r="AQ18" s="202"/>
      <c r="AR18" s="202"/>
      <c r="AS18" s="202"/>
      <c r="AT18" s="202"/>
      <c r="AU18" s="203"/>
    </row>
    <row r="19" customFormat="false" ht="33" hidden="false" customHeight="true" outlineLevel="0" collapsed="false">
      <c r="A19" s="150" t="n">
        <f aca="false">A18+1</f>
        <v>8</v>
      </c>
      <c r="B19" s="190" t="str">
        <f aca="false">IF('(入力①) 基本情報入力シート'!C40="","",'(入力①) 基本情報入力シート'!C40)</f>
        <v/>
      </c>
      <c r="C19" s="191" t="str">
        <f aca="false">IF('(入力①) 基本情報入力シート'!D40="","",'(入力①) 基本情報入力シート'!D40)</f>
        <v/>
      </c>
      <c r="D19" s="191" t="str">
        <f aca="false">IF('(入力①) 基本情報入力シート'!E40="","",'(入力①) 基本情報入力シート'!E40)</f>
        <v/>
      </c>
      <c r="E19" s="191" t="str">
        <f aca="false">IF('(入力①) 基本情報入力シート'!F40="","",'(入力①) 基本情報入力シート'!F40)</f>
        <v/>
      </c>
      <c r="F19" s="191" t="str">
        <f aca="false">IF('(入力①) 基本情報入力シート'!G40="","",'(入力①) 基本情報入力シート'!G40)</f>
        <v/>
      </c>
      <c r="G19" s="191" t="str">
        <f aca="false">IF('(入力①) 基本情報入力シート'!H40="","",'(入力①) 基本情報入力シート'!H40)</f>
        <v/>
      </c>
      <c r="H19" s="191" t="str">
        <f aca="false">IF('(入力①) 基本情報入力シート'!I40="","",'(入力①) 基本情報入力シート'!I40)</f>
        <v/>
      </c>
      <c r="I19" s="191" t="str">
        <f aca="false">IF('(入力①) 基本情報入力シート'!J40="","",'(入力①) 基本情報入力シート'!J40)</f>
        <v/>
      </c>
      <c r="J19" s="191" t="str">
        <f aca="false">IF('(入力①) 基本情報入力シート'!K40="","",'(入力①) 基本情報入力シート'!K40)</f>
        <v/>
      </c>
      <c r="K19" s="192" t="str">
        <f aca="false">IF('(入力①) 基本情報入力シート'!L40="","",'(入力①) 基本情報入力シート'!L40)</f>
        <v/>
      </c>
      <c r="L19" s="156" t="str">
        <f aca="false">IF('(入力①) 基本情報入力シート'!M40="","",'(入力①) 基本情報入力シート'!M40)</f>
        <v/>
      </c>
      <c r="M19" s="156" t="str">
        <f aca="false">IF('(入力①) 基本情報入力シート'!R40="","",'(入力①) 基本情報入力シート'!R40)</f>
        <v/>
      </c>
      <c r="N19" s="156" t="str">
        <f aca="false">IF('(入力①) 基本情報入力シート'!W40="","",'(入力①) 基本情報入力シート'!W40)</f>
        <v/>
      </c>
      <c r="O19" s="156" t="str">
        <f aca="false">IF('(入力①) 基本情報入力シート'!X40="","",'(入力①) 基本情報入力シート'!X40)</f>
        <v/>
      </c>
      <c r="P19" s="157" t="str">
        <f aca="false">IF('(入力①) 基本情報入力シート'!Y40="","",'(入力①) 基本情報入力シート'!Y40)</f>
        <v/>
      </c>
      <c r="Q19" s="158" t="str">
        <f aca="false">IF('(入力①) 基本情報入力シート'!Z40="","",'(入力①) 基本情報入力シート'!Z40)</f>
        <v/>
      </c>
      <c r="R19" s="193" t="str">
        <f aca="false">IF('(入力①) 基本情報入力シート'!AA40="","",'(入力①) 基本情報入力シート'!AA40)</f>
        <v/>
      </c>
      <c r="S19" s="194"/>
      <c r="T19" s="195"/>
      <c r="U19" s="196" t="e">
        <f aca="false">IF(P19="","",VLOOKUP(P19,))</f>
        <v>#N/A</v>
      </c>
      <c r="V19" s="197"/>
      <c r="W19" s="163" t="s">
        <v>92</v>
      </c>
      <c r="X19" s="198"/>
      <c r="Y19" s="165" t="s">
        <v>93</v>
      </c>
      <c r="Z19" s="198"/>
      <c r="AA19" s="166" t="s">
        <v>94</v>
      </c>
      <c r="AB19" s="198"/>
      <c r="AC19" s="165" t="s">
        <v>93</v>
      </c>
      <c r="AD19" s="198"/>
      <c r="AE19" s="165" t="s">
        <v>95</v>
      </c>
      <c r="AF19" s="167" t="s">
        <v>96</v>
      </c>
      <c r="AG19" s="168" t="str">
        <f aca="false">IF(X19&gt;=1,(AB19*12+AD19)-(X19*12+Z19)+1,"")</f>
        <v/>
      </c>
      <c r="AH19" s="199" t="s">
        <v>97</v>
      </c>
      <c r="AI19" s="169" t="str">
        <f aca="false">IFERROR(ROUNDDOWN(ROUND(Q19*R19,0)*U19,0)*AG19,"")</f>
        <v/>
      </c>
      <c r="AJ19" s="101"/>
      <c r="AK19" s="200" t="str">
        <f aca="false">IFERROR(IF(AND(T19="特定加算Ⅰ",OR(V19="",V19="-",V19="いずれも取得していない")),"☓","○"),"")</f>
        <v>○</v>
      </c>
      <c r="AL19" s="201" t="str">
        <f aca="false">IFERROR(IF(AND(T19="特定加算Ⅰ",OR(V19="",V19="-",V19="いずれも取得していない")),"！特定加算Ⅰが選択されています。該当する介護福祉士配置等要件を選択してください。",""),"")</f>
        <v/>
      </c>
      <c r="AM19" s="202"/>
      <c r="AN19" s="202"/>
      <c r="AO19" s="202"/>
      <c r="AP19" s="202"/>
      <c r="AQ19" s="202"/>
      <c r="AR19" s="202"/>
      <c r="AS19" s="202"/>
      <c r="AT19" s="202"/>
      <c r="AU19" s="203"/>
    </row>
    <row r="20" customFormat="false" ht="33" hidden="false" customHeight="true" outlineLevel="0" collapsed="false">
      <c r="A20" s="150" t="n">
        <f aca="false">A19+1</f>
        <v>9</v>
      </c>
      <c r="B20" s="190" t="str">
        <f aca="false">IF('(入力①) 基本情報入力シート'!C41="","",'(入力①) 基本情報入力シート'!C41)</f>
        <v/>
      </c>
      <c r="C20" s="191" t="str">
        <f aca="false">IF('(入力①) 基本情報入力シート'!D41="","",'(入力①) 基本情報入力シート'!D41)</f>
        <v/>
      </c>
      <c r="D20" s="191" t="str">
        <f aca="false">IF('(入力①) 基本情報入力シート'!E41="","",'(入力①) 基本情報入力シート'!E41)</f>
        <v/>
      </c>
      <c r="E20" s="191" t="str">
        <f aca="false">IF('(入力①) 基本情報入力シート'!F41="","",'(入力①) 基本情報入力シート'!F41)</f>
        <v/>
      </c>
      <c r="F20" s="191" t="str">
        <f aca="false">IF('(入力①) 基本情報入力シート'!G41="","",'(入力①) 基本情報入力シート'!G41)</f>
        <v/>
      </c>
      <c r="G20" s="191" t="str">
        <f aca="false">IF('(入力①) 基本情報入力シート'!H41="","",'(入力①) 基本情報入力シート'!H41)</f>
        <v/>
      </c>
      <c r="H20" s="191" t="str">
        <f aca="false">IF('(入力①) 基本情報入力シート'!I41="","",'(入力①) 基本情報入力シート'!I41)</f>
        <v/>
      </c>
      <c r="I20" s="191" t="str">
        <f aca="false">IF('(入力①) 基本情報入力シート'!J41="","",'(入力①) 基本情報入力シート'!J41)</f>
        <v/>
      </c>
      <c r="J20" s="191" t="str">
        <f aca="false">IF('(入力①) 基本情報入力シート'!K41="","",'(入力①) 基本情報入力シート'!K41)</f>
        <v/>
      </c>
      <c r="K20" s="192" t="str">
        <f aca="false">IF('(入力①) 基本情報入力シート'!L41="","",'(入力①) 基本情報入力シート'!L41)</f>
        <v/>
      </c>
      <c r="L20" s="156" t="str">
        <f aca="false">IF('(入力①) 基本情報入力シート'!M41="","",'(入力①) 基本情報入力シート'!M41)</f>
        <v/>
      </c>
      <c r="M20" s="156" t="str">
        <f aca="false">IF('(入力①) 基本情報入力シート'!R41="","",'(入力①) 基本情報入力シート'!R41)</f>
        <v/>
      </c>
      <c r="N20" s="156" t="str">
        <f aca="false">IF('(入力①) 基本情報入力シート'!W41="","",'(入力①) 基本情報入力シート'!W41)</f>
        <v/>
      </c>
      <c r="O20" s="156" t="str">
        <f aca="false">IF('(入力①) 基本情報入力シート'!X41="","",'(入力①) 基本情報入力シート'!X41)</f>
        <v/>
      </c>
      <c r="P20" s="157" t="str">
        <f aca="false">IF('(入力①) 基本情報入力シート'!Y41="","",'(入力①) 基本情報入力シート'!Y41)</f>
        <v/>
      </c>
      <c r="Q20" s="158" t="str">
        <f aca="false">IF('(入力①) 基本情報入力シート'!Z41="","",'(入力①) 基本情報入力シート'!Z41)</f>
        <v/>
      </c>
      <c r="R20" s="193" t="str">
        <f aca="false">IF('(入力①) 基本情報入力シート'!AA41="","",'(入力①) 基本情報入力シート'!AA41)</f>
        <v/>
      </c>
      <c r="S20" s="194"/>
      <c r="T20" s="195"/>
      <c r="U20" s="196" t="e">
        <f aca="false">IF(P20="","",VLOOKUP(P20,))</f>
        <v>#N/A</v>
      </c>
      <c r="V20" s="197"/>
      <c r="W20" s="163" t="s">
        <v>92</v>
      </c>
      <c r="X20" s="198"/>
      <c r="Y20" s="165" t="s">
        <v>93</v>
      </c>
      <c r="Z20" s="198"/>
      <c r="AA20" s="166" t="s">
        <v>94</v>
      </c>
      <c r="AB20" s="198"/>
      <c r="AC20" s="165" t="s">
        <v>93</v>
      </c>
      <c r="AD20" s="198"/>
      <c r="AE20" s="165" t="s">
        <v>95</v>
      </c>
      <c r="AF20" s="167" t="s">
        <v>96</v>
      </c>
      <c r="AG20" s="168" t="str">
        <f aca="false">IF(X20&gt;=1,(AB20*12+AD20)-(X20*12+Z20)+1,"")</f>
        <v/>
      </c>
      <c r="AH20" s="199" t="s">
        <v>97</v>
      </c>
      <c r="AI20" s="169" t="str">
        <f aca="false">IFERROR(ROUNDDOWN(ROUND(Q20*R20,0)*U20,0)*AG20,"")</f>
        <v/>
      </c>
      <c r="AJ20" s="101"/>
      <c r="AK20" s="200" t="str">
        <f aca="false">IFERROR(IF(AND(T20="特定加算Ⅰ",OR(V20="",V20="-",V20="いずれも取得していない")),"☓","○"),"")</f>
        <v>○</v>
      </c>
      <c r="AL20" s="201" t="str">
        <f aca="false">IFERROR(IF(AND(T20="特定加算Ⅰ",OR(V20="",V20="-",V20="いずれも取得していない")),"！特定加算Ⅰが選択されています。該当する介護福祉士配置等要件を選択してください。",""),"")</f>
        <v/>
      </c>
      <c r="AM20" s="202"/>
      <c r="AN20" s="202"/>
      <c r="AO20" s="202"/>
      <c r="AP20" s="202"/>
      <c r="AQ20" s="202"/>
      <c r="AR20" s="202"/>
      <c r="AS20" s="202"/>
      <c r="AT20" s="202"/>
      <c r="AU20" s="203"/>
    </row>
    <row r="21" customFormat="false" ht="33" hidden="false" customHeight="true" outlineLevel="0" collapsed="false">
      <c r="A21" s="150" t="n">
        <f aca="false">A20+1</f>
        <v>10</v>
      </c>
      <c r="B21" s="190" t="str">
        <f aca="false">IF('(入力①) 基本情報入力シート'!C42="","",'(入力①) 基本情報入力シート'!C42)</f>
        <v/>
      </c>
      <c r="C21" s="191" t="str">
        <f aca="false">IF('(入力①) 基本情報入力シート'!D42="","",'(入力①) 基本情報入力シート'!D42)</f>
        <v/>
      </c>
      <c r="D21" s="191" t="str">
        <f aca="false">IF('(入力①) 基本情報入力シート'!E42="","",'(入力①) 基本情報入力シート'!E42)</f>
        <v/>
      </c>
      <c r="E21" s="191" t="str">
        <f aca="false">IF('(入力①) 基本情報入力シート'!F42="","",'(入力①) 基本情報入力シート'!F42)</f>
        <v/>
      </c>
      <c r="F21" s="191" t="str">
        <f aca="false">IF('(入力①) 基本情報入力シート'!G42="","",'(入力①) 基本情報入力シート'!G42)</f>
        <v/>
      </c>
      <c r="G21" s="191" t="str">
        <f aca="false">IF('(入力①) 基本情報入力シート'!H42="","",'(入力①) 基本情報入力シート'!H42)</f>
        <v/>
      </c>
      <c r="H21" s="191" t="str">
        <f aca="false">IF('(入力①) 基本情報入力シート'!I42="","",'(入力①) 基本情報入力シート'!I42)</f>
        <v/>
      </c>
      <c r="I21" s="191" t="str">
        <f aca="false">IF('(入力①) 基本情報入力シート'!J42="","",'(入力①) 基本情報入力シート'!J42)</f>
        <v/>
      </c>
      <c r="J21" s="191" t="str">
        <f aca="false">IF('(入力①) 基本情報入力シート'!K42="","",'(入力①) 基本情報入力シート'!K42)</f>
        <v/>
      </c>
      <c r="K21" s="192" t="str">
        <f aca="false">IF('(入力①) 基本情報入力シート'!L42="","",'(入力①) 基本情報入力シート'!L42)</f>
        <v/>
      </c>
      <c r="L21" s="156" t="str">
        <f aca="false">IF('(入力①) 基本情報入力シート'!M42="","",'(入力①) 基本情報入力シート'!M42)</f>
        <v/>
      </c>
      <c r="M21" s="156" t="str">
        <f aca="false">IF('(入力①) 基本情報入力シート'!R42="","",'(入力①) 基本情報入力シート'!R42)</f>
        <v/>
      </c>
      <c r="N21" s="156" t="str">
        <f aca="false">IF('(入力①) 基本情報入力シート'!W42="","",'(入力①) 基本情報入力シート'!W42)</f>
        <v/>
      </c>
      <c r="O21" s="156" t="str">
        <f aca="false">IF('(入力①) 基本情報入力シート'!X42="","",'(入力①) 基本情報入力シート'!X42)</f>
        <v/>
      </c>
      <c r="P21" s="157" t="str">
        <f aca="false">IF('(入力①) 基本情報入力シート'!Y42="","",'(入力①) 基本情報入力シート'!Y42)</f>
        <v/>
      </c>
      <c r="Q21" s="158" t="str">
        <f aca="false">IF('(入力①) 基本情報入力シート'!Z42="","",'(入力①) 基本情報入力シート'!Z42)</f>
        <v/>
      </c>
      <c r="R21" s="193" t="str">
        <f aca="false">IF('(入力①) 基本情報入力シート'!AA42="","",'(入力①) 基本情報入力シート'!AA42)</f>
        <v/>
      </c>
      <c r="S21" s="194"/>
      <c r="T21" s="195"/>
      <c r="U21" s="196" t="e">
        <f aca="false">IF(P21="","",VLOOKUP(P21,))</f>
        <v>#N/A</v>
      </c>
      <c r="V21" s="197"/>
      <c r="W21" s="163" t="s">
        <v>92</v>
      </c>
      <c r="X21" s="198"/>
      <c r="Y21" s="165" t="s">
        <v>93</v>
      </c>
      <c r="Z21" s="198"/>
      <c r="AA21" s="166" t="s">
        <v>94</v>
      </c>
      <c r="AB21" s="198"/>
      <c r="AC21" s="165" t="s">
        <v>93</v>
      </c>
      <c r="AD21" s="198"/>
      <c r="AE21" s="165" t="s">
        <v>95</v>
      </c>
      <c r="AF21" s="167" t="s">
        <v>96</v>
      </c>
      <c r="AG21" s="168" t="str">
        <f aca="false">IF(X21&gt;=1,(AB21*12+AD21)-(X21*12+Z21)+1,"")</f>
        <v/>
      </c>
      <c r="AH21" s="199" t="s">
        <v>97</v>
      </c>
      <c r="AI21" s="169" t="str">
        <f aca="false">IFERROR(ROUNDDOWN(ROUND(Q21*R21,0)*U21,0)*AG21,"")</f>
        <v/>
      </c>
      <c r="AJ21" s="101"/>
      <c r="AK21" s="200" t="str">
        <f aca="false">IFERROR(IF(AND(T21="特定加算Ⅰ",OR(V21="",V21="-",V21="いずれも取得していない")),"☓","○"),"")</f>
        <v>○</v>
      </c>
      <c r="AL21" s="201" t="str">
        <f aca="false">IFERROR(IF(AND(T21="特定加算Ⅰ",OR(V21="",V21="-",V21="いずれも取得していない")),"！特定加算Ⅰが選択されています。該当する介護福祉士配置等要件を選択してください。",""),"")</f>
        <v/>
      </c>
      <c r="AM21" s="202"/>
      <c r="AN21" s="202"/>
      <c r="AO21" s="202"/>
      <c r="AP21" s="202"/>
      <c r="AQ21" s="202"/>
      <c r="AR21" s="202"/>
      <c r="AS21" s="202"/>
      <c r="AT21" s="202"/>
      <c r="AU21" s="203"/>
    </row>
    <row r="22" customFormat="false" ht="33" hidden="false" customHeight="true" outlineLevel="0" collapsed="false">
      <c r="A22" s="150" t="n">
        <f aca="false">A21+1</f>
        <v>11</v>
      </c>
      <c r="B22" s="190" t="str">
        <f aca="false">IF('(入力①) 基本情報入力シート'!C43="","",'(入力①) 基本情報入力シート'!C43)</f>
        <v/>
      </c>
      <c r="C22" s="191" t="str">
        <f aca="false">IF('(入力①) 基本情報入力シート'!D43="","",'(入力①) 基本情報入力シート'!D43)</f>
        <v/>
      </c>
      <c r="D22" s="191" t="str">
        <f aca="false">IF('(入力①) 基本情報入力シート'!E43="","",'(入力①) 基本情報入力シート'!E43)</f>
        <v/>
      </c>
      <c r="E22" s="191" t="str">
        <f aca="false">IF('(入力①) 基本情報入力シート'!F43="","",'(入力①) 基本情報入力シート'!F43)</f>
        <v/>
      </c>
      <c r="F22" s="191" t="str">
        <f aca="false">IF('(入力①) 基本情報入力シート'!G43="","",'(入力①) 基本情報入力シート'!G43)</f>
        <v/>
      </c>
      <c r="G22" s="191" t="str">
        <f aca="false">IF('(入力①) 基本情報入力シート'!H43="","",'(入力①) 基本情報入力シート'!H43)</f>
        <v/>
      </c>
      <c r="H22" s="191" t="str">
        <f aca="false">IF('(入力①) 基本情報入力シート'!I43="","",'(入力①) 基本情報入力シート'!I43)</f>
        <v/>
      </c>
      <c r="I22" s="191" t="str">
        <f aca="false">IF('(入力①) 基本情報入力シート'!J43="","",'(入力①) 基本情報入力シート'!J43)</f>
        <v/>
      </c>
      <c r="J22" s="191" t="str">
        <f aca="false">IF('(入力①) 基本情報入力シート'!K43="","",'(入力①) 基本情報入力シート'!K43)</f>
        <v/>
      </c>
      <c r="K22" s="192" t="str">
        <f aca="false">IF('(入力①) 基本情報入力シート'!L43="","",'(入力①) 基本情報入力シート'!L43)</f>
        <v/>
      </c>
      <c r="L22" s="156" t="str">
        <f aca="false">IF('(入力①) 基本情報入力シート'!M43="","",'(入力①) 基本情報入力シート'!M43)</f>
        <v/>
      </c>
      <c r="M22" s="156" t="str">
        <f aca="false">IF('(入力①) 基本情報入力シート'!R43="","",'(入力①) 基本情報入力シート'!R43)</f>
        <v/>
      </c>
      <c r="N22" s="156" t="str">
        <f aca="false">IF('(入力①) 基本情報入力シート'!W43="","",'(入力①) 基本情報入力シート'!W43)</f>
        <v/>
      </c>
      <c r="O22" s="156" t="str">
        <f aca="false">IF('(入力①) 基本情報入力シート'!X43="","",'(入力①) 基本情報入力シート'!X43)</f>
        <v/>
      </c>
      <c r="P22" s="157" t="str">
        <f aca="false">IF('(入力①) 基本情報入力シート'!Y43="","",'(入力①) 基本情報入力シート'!Y43)</f>
        <v/>
      </c>
      <c r="Q22" s="158" t="str">
        <f aca="false">IF('(入力①) 基本情報入力シート'!Z43="","",'(入力①) 基本情報入力シート'!Z43)</f>
        <v/>
      </c>
      <c r="R22" s="193" t="str">
        <f aca="false">IF('(入力①) 基本情報入力シート'!AA43="","",'(入力①) 基本情報入力シート'!AA43)</f>
        <v/>
      </c>
      <c r="S22" s="194"/>
      <c r="T22" s="195"/>
      <c r="U22" s="196" t="e">
        <f aca="false">IF(P22="","",VLOOKUP(P22,))</f>
        <v>#N/A</v>
      </c>
      <c r="V22" s="197"/>
      <c r="W22" s="163" t="s">
        <v>92</v>
      </c>
      <c r="X22" s="198"/>
      <c r="Y22" s="165" t="s">
        <v>93</v>
      </c>
      <c r="Z22" s="198"/>
      <c r="AA22" s="166" t="s">
        <v>94</v>
      </c>
      <c r="AB22" s="198"/>
      <c r="AC22" s="165" t="s">
        <v>93</v>
      </c>
      <c r="AD22" s="198"/>
      <c r="AE22" s="165" t="s">
        <v>95</v>
      </c>
      <c r="AF22" s="167" t="s">
        <v>96</v>
      </c>
      <c r="AG22" s="168" t="str">
        <f aca="false">IF(X22&gt;=1,(AB22*12+AD22)-(X22*12+Z22)+1,"")</f>
        <v/>
      </c>
      <c r="AH22" s="199" t="s">
        <v>97</v>
      </c>
      <c r="AI22" s="169" t="str">
        <f aca="false">IFERROR(ROUNDDOWN(ROUND(Q22*R22,0)*U22,0)*AG22,"")</f>
        <v/>
      </c>
      <c r="AJ22" s="101"/>
      <c r="AK22" s="200" t="str">
        <f aca="false">IFERROR(IF(AND(T22="特定加算Ⅰ",OR(V22="",V22="-",V22="いずれも取得していない")),"☓","○"),"")</f>
        <v>○</v>
      </c>
      <c r="AL22" s="201" t="str">
        <f aca="false">IFERROR(IF(AND(T22="特定加算Ⅰ",OR(V22="",V22="-",V22="いずれも取得していない")),"！特定加算Ⅰが選択されています。該当する介護福祉士配置等要件を選択してください。",""),"")</f>
        <v/>
      </c>
      <c r="AM22" s="202"/>
      <c r="AN22" s="202"/>
      <c r="AO22" s="202"/>
      <c r="AP22" s="202"/>
      <c r="AQ22" s="202"/>
      <c r="AR22" s="202"/>
      <c r="AS22" s="202"/>
      <c r="AT22" s="202"/>
      <c r="AU22" s="203"/>
    </row>
    <row r="23" customFormat="false" ht="33" hidden="false" customHeight="true" outlineLevel="0" collapsed="false">
      <c r="A23" s="150" t="n">
        <f aca="false">A22+1</f>
        <v>12</v>
      </c>
      <c r="B23" s="190" t="str">
        <f aca="false">IF('(入力①) 基本情報入力シート'!C44="","",'(入力①) 基本情報入力シート'!C44)</f>
        <v/>
      </c>
      <c r="C23" s="191" t="str">
        <f aca="false">IF('(入力①) 基本情報入力シート'!D44="","",'(入力①) 基本情報入力シート'!D44)</f>
        <v/>
      </c>
      <c r="D23" s="191" t="str">
        <f aca="false">IF('(入力①) 基本情報入力シート'!E44="","",'(入力①) 基本情報入力シート'!E44)</f>
        <v/>
      </c>
      <c r="E23" s="191" t="str">
        <f aca="false">IF('(入力①) 基本情報入力シート'!F44="","",'(入力①) 基本情報入力シート'!F44)</f>
        <v/>
      </c>
      <c r="F23" s="191" t="str">
        <f aca="false">IF('(入力①) 基本情報入力シート'!G44="","",'(入力①) 基本情報入力シート'!G44)</f>
        <v/>
      </c>
      <c r="G23" s="191" t="str">
        <f aca="false">IF('(入力①) 基本情報入力シート'!H44="","",'(入力①) 基本情報入力シート'!H44)</f>
        <v/>
      </c>
      <c r="H23" s="191" t="str">
        <f aca="false">IF('(入力①) 基本情報入力シート'!I44="","",'(入力①) 基本情報入力シート'!I44)</f>
        <v/>
      </c>
      <c r="I23" s="191" t="str">
        <f aca="false">IF('(入力①) 基本情報入力シート'!J44="","",'(入力①) 基本情報入力シート'!J44)</f>
        <v/>
      </c>
      <c r="J23" s="191" t="str">
        <f aca="false">IF('(入力①) 基本情報入力シート'!K44="","",'(入力①) 基本情報入力シート'!K44)</f>
        <v/>
      </c>
      <c r="K23" s="192" t="str">
        <f aca="false">IF('(入力①) 基本情報入力シート'!L44="","",'(入力①) 基本情報入力シート'!L44)</f>
        <v/>
      </c>
      <c r="L23" s="156" t="str">
        <f aca="false">IF('(入力①) 基本情報入力シート'!M44="","",'(入力①) 基本情報入力シート'!M44)</f>
        <v/>
      </c>
      <c r="M23" s="156" t="str">
        <f aca="false">IF('(入力①) 基本情報入力シート'!R44="","",'(入力①) 基本情報入力シート'!R44)</f>
        <v/>
      </c>
      <c r="N23" s="156" t="str">
        <f aca="false">IF('(入力①) 基本情報入力シート'!W44="","",'(入力①) 基本情報入力シート'!W44)</f>
        <v/>
      </c>
      <c r="O23" s="156" t="str">
        <f aca="false">IF('(入力①) 基本情報入力シート'!X44="","",'(入力①) 基本情報入力シート'!X44)</f>
        <v/>
      </c>
      <c r="P23" s="157" t="str">
        <f aca="false">IF('(入力①) 基本情報入力シート'!Y44="","",'(入力①) 基本情報入力シート'!Y44)</f>
        <v/>
      </c>
      <c r="Q23" s="158" t="str">
        <f aca="false">IF('(入力①) 基本情報入力シート'!Z44="","",'(入力①) 基本情報入力シート'!Z44)</f>
        <v/>
      </c>
      <c r="R23" s="193" t="str">
        <f aca="false">IF('(入力①) 基本情報入力シート'!AA44="","",'(入力①) 基本情報入力シート'!AA44)</f>
        <v/>
      </c>
      <c r="S23" s="194"/>
      <c r="T23" s="195"/>
      <c r="U23" s="196" t="e">
        <f aca="false">IF(P23="","",VLOOKUP(P23,))</f>
        <v>#N/A</v>
      </c>
      <c r="V23" s="197"/>
      <c r="W23" s="163" t="s">
        <v>92</v>
      </c>
      <c r="X23" s="198"/>
      <c r="Y23" s="165" t="s">
        <v>93</v>
      </c>
      <c r="Z23" s="198"/>
      <c r="AA23" s="166" t="s">
        <v>94</v>
      </c>
      <c r="AB23" s="198"/>
      <c r="AC23" s="165" t="s">
        <v>93</v>
      </c>
      <c r="AD23" s="198"/>
      <c r="AE23" s="165" t="s">
        <v>95</v>
      </c>
      <c r="AF23" s="167" t="s">
        <v>96</v>
      </c>
      <c r="AG23" s="168" t="str">
        <f aca="false">IF(X23&gt;=1,(AB23*12+AD23)-(X23*12+Z23)+1,"")</f>
        <v/>
      </c>
      <c r="AH23" s="199" t="s">
        <v>97</v>
      </c>
      <c r="AI23" s="169" t="str">
        <f aca="false">IFERROR(ROUNDDOWN(ROUND(Q23*R23,0)*U23,0)*AG23,"")</f>
        <v/>
      </c>
      <c r="AJ23" s="101"/>
      <c r="AK23" s="200" t="str">
        <f aca="false">IFERROR(IF(AND(T23="特定加算Ⅰ",OR(V23="",V23="-",V23="いずれも取得していない")),"☓","○"),"")</f>
        <v>○</v>
      </c>
      <c r="AL23" s="201" t="str">
        <f aca="false">IFERROR(IF(AND(T23="特定加算Ⅰ",OR(V23="",V23="-",V23="いずれも取得していない")),"！特定加算Ⅰが選択されています。該当する介護福祉士配置等要件を選択してください。",""),"")</f>
        <v/>
      </c>
      <c r="AM23" s="202"/>
      <c r="AN23" s="202"/>
      <c r="AO23" s="202"/>
      <c r="AP23" s="202"/>
      <c r="AQ23" s="202"/>
      <c r="AR23" s="202"/>
      <c r="AS23" s="202"/>
      <c r="AT23" s="202"/>
      <c r="AU23" s="203"/>
    </row>
    <row r="24" customFormat="false" ht="33" hidden="false" customHeight="true" outlineLevel="0" collapsed="false">
      <c r="A24" s="150" t="n">
        <f aca="false">A23+1</f>
        <v>13</v>
      </c>
      <c r="B24" s="190" t="str">
        <f aca="false">IF('(入力①) 基本情報入力シート'!C45="","",'(入力①) 基本情報入力シート'!C45)</f>
        <v/>
      </c>
      <c r="C24" s="191" t="str">
        <f aca="false">IF('(入力①) 基本情報入力シート'!D45="","",'(入力①) 基本情報入力シート'!D45)</f>
        <v/>
      </c>
      <c r="D24" s="191" t="str">
        <f aca="false">IF('(入力①) 基本情報入力シート'!E45="","",'(入力①) 基本情報入力シート'!E45)</f>
        <v/>
      </c>
      <c r="E24" s="191" t="str">
        <f aca="false">IF('(入力①) 基本情報入力シート'!F45="","",'(入力①) 基本情報入力シート'!F45)</f>
        <v/>
      </c>
      <c r="F24" s="191" t="str">
        <f aca="false">IF('(入力①) 基本情報入力シート'!G45="","",'(入力①) 基本情報入力シート'!G45)</f>
        <v/>
      </c>
      <c r="G24" s="191" t="str">
        <f aca="false">IF('(入力①) 基本情報入力シート'!H45="","",'(入力①) 基本情報入力シート'!H45)</f>
        <v/>
      </c>
      <c r="H24" s="191" t="str">
        <f aca="false">IF('(入力①) 基本情報入力シート'!I45="","",'(入力①) 基本情報入力シート'!I45)</f>
        <v/>
      </c>
      <c r="I24" s="191" t="str">
        <f aca="false">IF('(入力①) 基本情報入力シート'!J45="","",'(入力①) 基本情報入力シート'!J45)</f>
        <v/>
      </c>
      <c r="J24" s="191" t="str">
        <f aca="false">IF('(入力①) 基本情報入力シート'!K45="","",'(入力①) 基本情報入力シート'!K45)</f>
        <v/>
      </c>
      <c r="K24" s="192" t="str">
        <f aca="false">IF('(入力①) 基本情報入力シート'!L45="","",'(入力①) 基本情報入力シート'!L45)</f>
        <v/>
      </c>
      <c r="L24" s="156" t="str">
        <f aca="false">IF('(入力①) 基本情報入力シート'!M45="","",'(入力①) 基本情報入力シート'!M45)</f>
        <v/>
      </c>
      <c r="M24" s="156" t="str">
        <f aca="false">IF('(入力①) 基本情報入力シート'!R45="","",'(入力①) 基本情報入力シート'!R45)</f>
        <v/>
      </c>
      <c r="N24" s="156" t="str">
        <f aca="false">IF('(入力①) 基本情報入力シート'!W45="","",'(入力①) 基本情報入力シート'!W45)</f>
        <v/>
      </c>
      <c r="O24" s="156" t="str">
        <f aca="false">IF('(入力①) 基本情報入力シート'!X45="","",'(入力①) 基本情報入力シート'!X45)</f>
        <v/>
      </c>
      <c r="P24" s="157" t="str">
        <f aca="false">IF('(入力①) 基本情報入力シート'!Y45="","",'(入力①) 基本情報入力シート'!Y45)</f>
        <v/>
      </c>
      <c r="Q24" s="158" t="str">
        <f aca="false">IF('(入力①) 基本情報入力シート'!Z45="","",'(入力①) 基本情報入力シート'!Z45)</f>
        <v/>
      </c>
      <c r="R24" s="193" t="str">
        <f aca="false">IF('(入力①) 基本情報入力シート'!AA45="","",'(入力①) 基本情報入力シート'!AA45)</f>
        <v/>
      </c>
      <c r="S24" s="194"/>
      <c r="T24" s="195"/>
      <c r="U24" s="196" t="e">
        <f aca="false">IF(P24="","",VLOOKUP(P24,))</f>
        <v>#N/A</v>
      </c>
      <c r="V24" s="197"/>
      <c r="W24" s="163" t="s">
        <v>92</v>
      </c>
      <c r="X24" s="198"/>
      <c r="Y24" s="165" t="s">
        <v>93</v>
      </c>
      <c r="Z24" s="198"/>
      <c r="AA24" s="166" t="s">
        <v>94</v>
      </c>
      <c r="AB24" s="198"/>
      <c r="AC24" s="165" t="s">
        <v>93</v>
      </c>
      <c r="AD24" s="198"/>
      <c r="AE24" s="165" t="s">
        <v>95</v>
      </c>
      <c r="AF24" s="167" t="s">
        <v>96</v>
      </c>
      <c r="AG24" s="168" t="str">
        <f aca="false">IF(X24&gt;=1,(AB24*12+AD24)-(X24*12+Z24)+1,"")</f>
        <v/>
      </c>
      <c r="AH24" s="199" t="s">
        <v>97</v>
      </c>
      <c r="AI24" s="169" t="str">
        <f aca="false">IFERROR(ROUNDDOWN(ROUND(Q24*R24,0)*U24,0)*AG24,"")</f>
        <v/>
      </c>
      <c r="AJ24" s="101"/>
      <c r="AK24" s="200" t="str">
        <f aca="false">IFERROR(IF(AND(T24="特定加算Ⅰ",OR(V24="",V24="-",V24="いずれも取得していない")),"☓","○"),"")</f>
        <v>○</v>
      </c>
      <c r="AL24" s="201" t="str">
        <f aca="false">IFERROR(IF(AND(T24="特定加算Ⅰ",OR(V24="",V24="-",V24="いずれも取得していない")),"！特定加算Ⅰが選択されています。該当する介護福祉士配置等要件を選択してください。",""),"")</f>
        <v/>
      </c>
      <c r="AM24" s="202"/>
      <c r="AN24" s="202"/>
      <c r="AO24" s="202"/>
      <c r="AP24" s="202"/>
      <c r="AQ24" s="202"/>
      <c r="AR24" s="202"/>
      <c r="AS24" s="202"/>
      <c r="AT24" s="202"/>
      <c r="AU24" s="203"/>
    </row>
    <row r="25" customFormat="false" ht="33" hidden="false" customHeight="true" outlineLevel="0" collapsed="false">
      <c r="A25" s="150" t="n">
        <f aca="false">A24+1</f>
        <v>14</v>
      </c>
      <c r="B25" s="190" t="str">
        <f aca="false">IF('(入力①) 基本情報入力シート'!C46="","",'(入力①) 基本情報入力シート'!C46)</f>
        <v/>
      </c>
      <c r="C25" s="191" t="str">
        <f aca="false">IF('(入力①) 基本情報入力シート'!D46="","",'(入力①) 基本情報入力シート'!D46)</f>
        <v/>
      </c>
      <c r="D25" s="191" t="str">
        <f aca="false">IF('(入力①) 基本情報入力シート'!E46="","",'(入力①) 基本情報入力シート'!E46)</f>
        <v/>
      </c>
      <c r="E25" s="191" t="str">
        <f aca="false">IF('(入力①) 基本情報入力シート'!F46="","",'(入力①) 基本情報入力シート'!F46)</f>
        <v/>
      </c>
      <c r="F25" s="191" t="str">
        <f aca="false">IF('(入力①) 基本情報入力シート'!G46="","",'(入力①) 基本情報入力シート'!G46)</f>
        <v/>
      </c>
      <c r="G25" s="191" t="str">
        <f aca="false">IF('(入力①) 基本情報入力シート'!H46="","",'(入力①) 基本情報入力シート'!H46)</f>
        <v/>
      </c>
      <c r="H25" s="191" t="str">
        <f aca="false">IF('(入力①) 基本情報入力シート'!I46="","",'(入力①) 基本情報入力シート'!I46)</f>
        <v/>
      </c>
      <c r="I25" s="191" t="str">
        <f aca="false">IF('(入力①) 基本情報入力シート'!J46="","",'(入力①) 基本情報入力シート'!J46)</f>
        <v/>
      </c>
      <c r="J25" s="191" t="str">
        <f aca="false">IF('(入力①) 基本情報入力シート'!K46="","",'(入力①) 基本情報入力シート'!K46)</f>
        <v/>
      </c>
      <c r="K25" s="192" t="str">
        <f aca="false">IF('(入力①) 基本情報入力シート'!L46="","",'(入力①) 基本情報入力シート'!L46)</f>
        <v/>
      </c>
      <c r="L25" s="156" t="str">
        <f aca="false">IF('(入力①) 基本情報入力シート'!M46="","",'(入力①) 基本情報入力シート'!M46)</f>
        <v/>
      </c>
      <c r="M25" s="156" t="str">
        <f aca="false">IF('(入力①) 基本情報入力シート'!R46="","",'(入力①) 基本情報入力シート'!R46)</f>
        <v/>
      </c>
      <c r="N25" s="156" t="str">
        <f aca="false">IF('(入力①) 基本情報入力シート'!W46="","",'(入力①) 基本情報入力シート'!W46)</f>
        <v/>
      </c>
      <c r="O25" s="156" t="str">
        <f aca="false">IF('(入力①) 基本情報入力シート'!X46="","",'(入力①) 基本情報入力シート'!X46)</f>
        <v/>
      </c>
      <c r="P25" s="157" t="str">
        <f aca="false">IF('(入力①) 基本情報入力シート'!Y46="","",'(入力①) 基本情報入力シート'!Y46)</f>
        <v/>
      </c>
      <c r="Q25" s="158" t="str">
        <f aca="false">IF('(入力①) 基本情報入力シート'!Z46="","",'(入力①) 基本情報入力シート'!Z46)</f>
        <v/>
      </c>
      <c r="R25" s="193" t="str">
        <f aca="false">IF('(入力①) 基本情報入力シート'!AA46="","",'(入力①) 基本情報入力シート'!AA46)</f>
        <v/>
      </c>
      <c r="S25" s="194"/>
      <c r="T25" s="195"/>
      <c r="U25" s="196" t="e">
        <f aca="false">IF(P25="","",VLOOKUP(P25,))</f>
        <v>#N/A</v>
      </c>
      <c r="V25" s="197"/>
      <c r="W25" s="163" t="s">
        <v>92</v>
      </c>
      <c r="X25" s="198"/>
      <c r="Y25" s="165" t="s">
        <v>93</v>
      </c>
      <c r="Z25" s="198"/>
      <c r="AA25" s="166" t="s">
        <v>94</v>
      </c>
      <c r="AB25" s="198"/>
      <c r="AC25" s="165" t="s">
        <v>93</v>
      </c>
      <c r="AD25" s="198"/>
      <c r="AE25" s="165" t="s">
        <v>95</v>
      </c>
      <c r="AF25" s="167" t="s">
        <v>96</v>
      </c>
      <c r="AG25" s="168" t="str">
        <f aca="false">IF(X25&gt;=1,(AB25*12+AD25)-(X25*12+Z25)+1,"")</f>
        <v/>
      </c>
      <c r="AH25" s="199" t="s">
        <v>97</v>
      </c>
      <c r="AI25" s="169" t="str">
        <f aca="false">IFERROR(ROUNDDOWN(ROUND(Q25*R25,0)*U25,0)*AG25,"")</f>
        <v/>
      </c>
      <c r="AJ25" s="101"/>
      <c r="AK25" s="200" t="str">
        <f aca="false">IFERROR(IF(AND(T25="特定加算Ⅰ",OR(V25="",V25="-",V25="いずれも取得していない")),"☓","○"),"")</f>
        <v>○</v>
      </c>
      <c r="AL25" s="201" t="str">
        <f aca="false">IFERROR(IF(AND(T25="特定加算Ⅰ",OR(V25="",V25="-",V25="いずれも取得していない")),"！特定加算Ⅰが選択されています。該当する介護福祉士配置等要件を選択してください。",""),"")</f>
        <v/>
      </c>
      <c r="AM25" s="202"/>
      <c r="AN25" s="202"/>
      <c r="AO25" s="202"/>
      <c r="AP25" s="202"/>
      <c r="AQ25" s="202"/>
      <c r="AR25" s="202"/>
      <c r="AS25" s="202"/>
      <c r="AT25" s="202"/>
      <c r="AU25" s="203"/>
    </row>
    <row r="26" customFormat="false" ht="33" hidden="false" customHeight="true" outlineLevel="0" collapsed="false">
      <c r="A26" s="150" t="n">
        <f aca="false">A25+1</f>
        <v>15</v>
      </c>
      <c r="B26" s="190" t="str">
        <f aca="false">IF('(入力①) 基本情報入力シート'!C47="","",'(入力①) 基本情報入力シート'!C47)</f>
        <v/>
      </c>
      <c r="C26" s="191" t="str">
        <f aca="false">IF('(入力①) 基本情報入力シート'!D47="","",'(入力①) 基本情報入力シート'!D47)</f>
        <v/>
      </c>
      <c r="D26" s="191" t="str">
        <f aca="false">IF('(入力①) 基本情報入力シート'!E47="","",'(入力①) 基本情報入力シート'!E47)</f>
        <v/>
      </c>
      <c r="E26" s="191" t="str">
        <f aca="false">IF('(入力①) 基本情報入力シート'!F47="","",'(入力①) 基本情報入力シート'!F47)</f>
        <v/>
      </c>
      <c r="F26" s="191" t="str">
        <f aca="false">IF('(入力①) 基本情報入力シート'!G47="","",'(入力①) 基本情報入力シート'!G47)</f>
        <v/>
      </c>
      <c r="G26" s="191" t="str">
        <f aca="false">IF('(入力①) 基本情報入力シート'!H47="","",'(入力①) 基本情報入力シート'!H47)</f>
        <v/>
      </c>
      <c r="H26" s="191" t="str">
        <f aca="false">IF('(入力①) 基本情報入力シート'!I47="","",'(入力①) 基本情報入力シート'!I47)</f>
        <v/>
      </c>
      <c r="I26" s="191" t="str">
        <f aca="false">IF('(入力①) 基本情報入力シート'!J47="","",'(入力①) 基本情報入力シート'!J47)</f>
        <v/>
      </c>
      <c r="J26" s="191" t="str">
        <f aca="false">IF('(入力①) 基本情報入力シート'!K47="","",'(入力①) 基本情報入力シート'!K47)</f>
        <v/>
      </c>
      <c r="K26" s="192" t="str">
        <f aca="false">IF('(入力①) 基本情報入力シート'!L47="","",'(入力①) 基本情報入力シート'!L47)</f>
        <v/>
      </c>
      <c r="L26" s="156" t="str">
        <f aca="false">IF('(入力①) 基本情報入力シート'!M47="","",'(入力①) 基本情報入力シート'!M47)</f>
        <v/>
      </c>
      <c r="M26" s="156" t="str">
        <f aca="false">IF('(入力①) 基本情報入力シート'!R47="","",'(入力①) 基本情報入力シート'!R47)</f>
        <v/>
      </c>
      <c r="N26" s="156" t="str">
        <f aca="false">IF('(入力①) 基本情報入力シート'!W47="","",'(入力①) 基本情報入力シート'!W47)</f>
        <v/>
      </c>
      <c r="O26" s="156" t="str">
        <f aca="false">IF('(入力①) 基本情報入力シート'!X47="","",'(入力①) 基本情報入力シート'!X47)</f>
        <v/>
      </c>
      <c r="P26" s="157" t="str">
        <f aca="false">IF('(入力①) 基本情報入力シート'!Y47="","",'(入力①) 基本情報入力シート'!Y47)</f>
        <v/>
      </c>
      <c r="Q26" s="158" t="str">
        <f aca="false">IF('(入力①) 基本情報入力シート'!Z47="","",'(入力①) 基本情報入力シート'!Z47)</f>
        <v/>
      </c>
      <c r="R26" s="193" t="str">
        <f aca="false">IF('(入力①) 基本情報入力シート'!AA47="","",'(入力①) 基本情報入力シート'!AA47)</f>
        <v/>
      </c>
      <c r="S26" s="194"/>
      <c r="T26" s="195"/>
      <c r="U26" s="196" t="e">
        <f aca="false">IF(P26="","",VLOOKUP(P26,))</f>
        <v>#N/A</v>
      </c>
      <c r="V26" s="197"/>
      <c r="W26" s="163" t="s">
        <v>92</v>
      </c>
      <c r="X26" s="198"/>
      <c r="Y26" s="165" t="s">
        <v>93</v>
      </c>
      <c r="Z26" s="198"/>
      <c r="AA26" s="166" t="s">
        <v>94</v>
      </c>
      <c r="AB26" s="198"/>
      <c r="AC26" s="165" t="s">
        <v>93</v>
      </c>
      <c r="AD26" s="198"/>
      <c r="AE26" s="165" t="s">
        <v>95</v>
      </c>
      <c r="AF26" s="167" t="s">
        <v>96</v>
      </c>
      <c r="AG26" s="168" t="str">
        <f aca="false">IF(X26&gt;=1,(AB26*12+AD26)-(X26*12+Z26)+1,"")</f>
        <v/>
      </c>
      <c r="AH26" s="199" t="s">
        <v>97</v>
      </c>
      <c r="AI26" s="169" t="str">
        <f aca="false">IFERROR(ROUNDDOWN(ROUND(Q26*R26,0)*U26,0)*AG26,"")</f>
        <v/>
      </c>
      <c r="AJ26" s="101"/>
      <c r="AK26" s="200" t="str">
        <f aca="false">IFERROR(IF(AND(T26="特定加算Ⅰ",OR(V26="",V26="-",V26="いずれも取得していない")),"☓","○"),"")</f>
        <v>○</v>
      </c>
      <c r="AL26" s="201" t="str">
        <f aca="false">IFERROR(IF(AND(T26="特定加算Ⅰ",OR(V26="",V26="-",V26="いずれも取得していない")),"！特定加算Ⅰが選択されています。該当する介護福祉士配置等要件を選択してください。",""),"")</f>
        <v/>
      </c>
      <c r="AM26" s="202"/>
      <c r="AN26" s="202"/>
      <c r="AO26" s="202"/>
      <c r="AP26" s="202"/>
      <c r="AQ26" s="202"/>
      <c r="AR26" s="202"/>
      <c r="AS26" s="202"/>
      <c r="AT26" s="202"/>
      <c r="AU26" s="203"/>
    </row>
    <row r="27" customFormat="false" ht="33" hidden="false" customHeight="true" outlineLevel="0" collapsed="false">
      <c r="A27" s="150" t="n">
        <f aca="false">A26+1</f>
        <v>16</v>
      </c>
      <c r="B27" s="190" t="str">
        <f aca="false">IF('(入力①) 基本情報入力シート'!C48="","",'(入力①) 基本情報入力シート'!C48)</f>
        <v/>
      </c>
      <c r="C27" s="191" t="str">
        <f aca="false">IF('(入力①) 基本情報入力シート'!D48="","",'(入力①) 基本情報入力シート'!D48)</f>
        <v/>
      </c>
      <c r="D27" s="191" t="str">
        <f aca="false">IF('(入力①) 基本情報入力シート'!E48="","",'(入力①) 基本情報入力シート'!E48)</f>
        <v/>
      </c>
      <c r="E27" s="191" t="str">
        <f aca="false">IF('(入力①) 基本情報入力シート'!F48="","",'(入力①) 基本情報入力シート'!F48)</f>
        <v/>
      </c>
      <c r="F27" s="191" t="str">
        <f aca="false">IF('(入力①) 基本情報入力シート'!G48="","",'(入力①) 基本情報入力シート'!G48)</f>
        <v/>
      </c>
      <c r="G27" s="191" t="str">
        <f aca="false">IF('(入力①) 基本情報入力シート'!H48="","",'(入力①) 基本情報入力シート'!H48)</f>
        <v/>
      </c>
      <c r="H27" s="191" t="str">
        <f aca="false">IF('(入力①) 基本情報入力シート'!I48="","",'(入力①) 基本情報入力シート'!I48)</f>
        <v/>
      </c>
      <c r="I27" s="191" t="str">
        <f aca="false">IF('(入力①) 基本情報入力シート'!J48="","",'(入力①) 基本情報入力シート'!J48)</f>
        <v/>
      </c>
      <c r="J27" s="191" t="str">
        <f aca="false">IF('(入力①) 基本情報入力シート'!K48="","",'(入力①) 基本情報入力シート'!K48)</f>
        <v/>
      </c>
      <c r="K27" s="192" t="str">
        <f aca="false">IF('(入力①) 基本情報入力シート'!L48="","",'(入力①) 基本情報入力シート'!L48)</f>
        <v/>
      </c>
      <c r="L27" s="156" t="str">
        <f aca="false">IF('(入力①) 基本情報入力シート'!M48="","",'(入力①) 基本情報入力シート'!M48)</f>
        <v/>
      </c>
      <c r="M27" s="156" t="str">
        <f aca="false">IF('(入力①) 基本情報入力シート'!R48="","",'(入力①) 基本情報入力シート'!R48)</f>
        <v/>
      </c>
      <c r="N27" s="156" t="str">
        <f aca="false">IF('(入力①) 基本情報入力シート'!W48="","",'(入力①) 基本情報入力シート'!W48)</f>
        <v/>
      </c>
      <c r="O27" s="156" t="str">
        <f aca="false">IF('(入力①) 基本情報入力シート'!X48="","",'(入力①) 基本情報入力シート'!X48)</f>
        <v/>
      </c>
      <c r="P27" s="157" t="str">
        <f aca="false">IF('(入力①) 基本情報入力シート'!Y48="","",'(入力①) 基本情報入力シート'!Y48)</f>
        <v/>
      </c>
      <c r="Q27" s="158" t="str">
        <f aca="false">IF('(入力①) 基本情報入力シート'!Z48="","",'(入力①) 基本情報入力シート'!Z48)</f>
        <v/>
      </c>
      <c r="R27" s="193" t="str">
        <f aca="false">IF('(入力①) 基本情報入力シート'!AA48="","",'(入力①) 基本情報入力シート'!AA48)</f>
        <v/>
      </c>
      <c r="S27" s="194"/>
      <c r="T27" s="195"/>
      <c r="U27" s="196" t="e">
        <f aca="false">IF(P27="","",VLOOKUP(P27,))</f>
        <v>#N/A</v>
      </c>
      <c r="V27" s="197"/>
      <c r="W27" s="163" t="s">
        <v>92</v>
      </c>
      <c r="X27" s="198"/>
      <c r="Y27" s="165" t="s">
        <v>93</v>
      </c>
      <c r="Z27" s="198"/>
      <c r="AA27" s="166" t="s">
        <v>94</v>
      </c>
      <c r="AB27" s="198"/>
      <c r="AC27" s="165" t="s">
        <v>93</v>
      </c>
      <c r="AD27" s="198"/>
      <c r="AE27" s="165" t="s">
        <v>95</v>
      </c>
      <c r="AF27" s="167" t="s">
        <v>96</v>
      </c>
      <c r="AG27" s="168" t="str">
        <f aca="false">IF(X27&gt;=1,(AB27*12+AD27)-(X27*12+Z27)+1,"")</f>
        <v/>
      </c>
      <c r="AH27" s="199" t="s">
        <v>97</v>
      </c>
      <c r="AI27" s="169" t="str">
        <f aca="false">IFERROR(ROUNDDOWN(ROUND(Q27*R27,0)*U27,0)*AG27,"")</f>
        <v/>
      </c>
      <c r="AJ27" s="101"/>
      <c r="AK27" s="200" t="str">
        <f aca="false">IFERROR(IF(AND(T27="特定加算Ⅰ",OR(V27="",V27="-",V27="いずれも取得していない")),"☓","○"),"")</f>
        <v>○</v>
      </c>
      <c r="AL27" s="201" t="str">
        <f aca="false">IFERROR(IF(AND(T27="特定加算Ⅰ",OR(V27="",V27="-",V27="いずれも取得していない")),"！特定加算Ⅰが選択されています。該当する介護福祉士配置等要件を選択してください。",""),"")</f>
        <v/>
      </c>
      <c r="AM27" s="202"/>
      <c r="AN27" s="202"/>
      <c r="AO27" s="202"/>
      <c r="AP27" s="202"/>
      <c r="AQ27" s="202"/>
      <c r="AR27" s="202"/>
      <c r="AS27" s="202"/>
      <c r="AT27" s="202"/>
      <c r="AU27" s="203"/>
    </row>
    <row r="28" customFormat="false" ht="33" hidden="false" customHeight="true" outlineLevel="0" collapsed="false">
      <c r="A28" s="150" t="n">
        <f aca="false">A27+1</f>
        <v>17</v>
      </c>
      <c r="B28" s="190" t="str">
        <f aca="false">IF('(入力①) 基本情報入力シート'!C49="","",'(入力①) 基本情報入力シート'!C49)</f>
        <v/>
      </c>
      <c r="C28" s="191" t="str">
        <f aca="false">IF('(入力①) 基本情報入力シート'!D49="","",'(入力①) 基本情報入力シート'!D49)</f>
        <v/>
      </c>
      <c r="D28" s="191" t="str">
        <f aca="false">IF('(入力①) 基本情報入力シート'!E49="","",'(入力①) 基本情報入力シート'!E49)</f>
        <v/>
      </c>
      <c r="E28" s="191" t="str">
        <f aca="false">IF('(入力①) 基本情報入力シート'!F49="","",'(入力①) 基本情報入力シート'!F49)</f>
        <v/>
      </c>
      <c r="F28" s="191" t="str">
        <f aca="false">IF('(入力①) 基本情報入力シート'!G49="","",'(入力①) 基本情報入力シート'!G49)</f>
        <v/>
      </c>
      <c r="G28" s="191" t="str">
        <f aca="false">IF('(入力①) 基本情報入力シート'!H49="","",'(入力①) 基本情報入力シート'!H49)</f>
        <v/>
      </c>
      <c r="H28" s="191" t="str">
        <f aca="false">IF('(入力①) 基本情報入力シート'!I49="","",'(入力①) 基本情報入力シート'!I49)</f>
        <v/>
      </c>
      <c r="I28" s="191" t="str">
        <f aca="false">IF('(入力①) 基本情報入力シート'!J49="","",'(入力①) 基本情報入力シート'!J49)</f>
        <v/>
      </c>
      <c r="J28" s="191" t="str">
        <f aca="false">IF('(入力①) 基本情報入力シート'!K49="","",'(入力①) 基本情報入力シート'!K49)</f>
        <v/>
      </c>
      <c r="K28" s="192" t="str">
        <f aca="false">IF('(入力①) 基本情報入力シート'!L49="","",'(入力①) 基本情報入力シート'!L49)</f>
        <v/>
      </c>
      <c r="L28" s="156" t="str">
        <f aca="false">IF('(入力①) 基本情報入力シート'!M49="","",'(入力①) 基本情報入力シート'!M49)</f>
        <v/>
      </c>
      <c r="M28" s="156" t="str">
        <f aca="false">IF('(入力①) 基本情報入力シート'!R49="","",'(入力①) 基本情報入力シート'!R49)</f>
        <v/>
      </c>
      <c r="N28" s="156" t="str">
        <f aca="false">IF('(入力①) 基本情報入力シート'!W49="","",'(入力①) 基本情報入力シート'!W49)</f>
        <v/>
      </c>
      <c r="O28" s="156" t="str">
        <f aca="false">IF('(入力①) 基本情報入力シート'!X49="","",'(入力①) 基本情報入力シート'!X49)</f>
        <v/>
      </c>
      <c r="P28" s="157" t="str">
        <f aca="false">IF('(入力①) 基本情報入力シート'!Y49="","",'(入力①) 基本情報入力シート'!Y49)</f>
        <v/>
      </c>
      <c r="Q28" s="158" t="str">
        <f aca="false">IF('(入力①) 基本情報入力シート'!Z49="","",'(入力①) 基本情報入力シート'!Z49)</f>
        <v/>
      </c>
      <c r="R28" s="193" t="str">
        <f aca="false">IF('(入力①) 基本情報入力シート'!AA49="","",'(入力①) 基本情報入力シート'!AA49)</f>
        <v/>
      </c>
      <c r="S28" s="194"/>
      <c r="T28" s="195"/>
      <c r="U28" s="196" t="e">
        <f aca="false">IF(P28="","",VLOOKUP(P28,))</f>
        <v>#N/A</v>
      </c>
      <c r="V28" s="197"/>
      <c r="W28" s="163" t="s">
        <v>92</v>
      </c>
      <c r="X28" s="198"/>
      <c r="Y28" s="165" t="s">
        <v>93</v>
      </c>
      <c r="Z28" s="198"/>
      <c r="AA28" s="166" t="s">
        <v>94</v>
      </c>
      <c r="AB28" s="198"/>
      <c r="AC28" s="165" t="s">
        <v>93</v>
      </c>
      <c r="AD28" s="198"/>
      <c r="AE28" s="165" t="s">
        <v>95</v>
      </c>
      <c r="AF28" s="167" t="s">
        <v>96</v>
      </c>
      <c r="AG28" s="168" t="str">
        <f aca="false">IF(X28&gt;=1,(AB28*12+AD28)-(X28*12+Z28)+1,"")</f>
        <v/>
      </c>
      <c r="AH28" s="199" t="s">
        <v>97</v>
      </c>
      <c r="AI28" s="169" t="str">
        <f aca="false">IFERROR(ROUNDDOWN(ROUND(Q28*R28,0)*U28,0)*AG28,"")</f>
        <v/>
      </c>
      <c r="AJ28" s="101"/>
      <c r="AK28" s="200" t="str">
        <f aca="false">IFERROR(IF(AND(T28="特定加算Ⅰ",OR(V28="",V28="-",V28="いずれも取得していない")),"☓","○"),"")</f>
        <v>○</v>
      </c>
      <c r="AL28" s="201" t="str">
        <f aca="false">IFERROR(IF(AND(T28="特定加算Ⅰ",OR(V28="",V28="-",V28="いずれも取得していない")),"！特定加算Ⅰが選択されています。該当する介護福祉士配置等要件を選択してください。",""),"")</f>
        <v/>
      </c>
      <c r="AM28" s="202"/>
      <c r="AN28" s="202"/>
      <c r="AO28" s="202"/>
      <c r="AP28" s="202"/>
      <c r="AQ28" s="202"/>
      <c r="AR28" s="202"/>
      <c r="AS28" s="202"/>
      <c r="AT28" s="202"/>
      <c r="AU28" s="203"/>
    </row>
    <row r="29" customFormat="false" ht="33" hidden="false" customHeight="true" outlineLevel="0" collapsed="false">
      <c r="A29" s="150" t="n">
        <f aca="false">A28+1</f>
        <v>18</v>
      </c>
      <c r="B29" s="190" t="str">
        <f aca="false">IF('(入力①) 基本情報入力シート'!C50="","",'(入力①) 基本情報入力シート'!C50)</f>
        <v/>
      </c>
      <c r="C29" s="191" t="str">
        <f aca="false">IF('(入力①) 基本情報入力シート'!D50="","",'(入力①) 基本情報入力シート'!D50)</f>
        <v/>
      </c>
      <c r="D29" s="191" t="str">
        <f aca="false">IF('(入力①) 基本情報入力シート'!E50="","",'(入力①) 基本情報入力シート'!E50)</f>
        <v/>
      </c>
      <c r="E29" s="191" t="str">
        <f aca="false">IF('(入力①) 基本情報入力シート'!F50="","",'(入力①) 基本情報入力シート'!F50)</f>
        <v/>
      </c>
      <c r="F29" s="191" t="str">
        <f aca="false">IF('(入力①) 基本情報入力シート'!G50="","",'(入力①) 基本情報入力シート'!G50)</f>
        <v/>
      </c>
      <c r="G29" s="191" t="str">
        <f aca="false">IF('(入力①) 基本情報入力シート'!H50="","",'(入力①) 基本情報入力シート'!H50)</f>
        <v/>
      </c>
      <c r="H29" s="191" t="str">
        <f aca="false">IF('(入力①) 基本情報入力シート'!I50="","",'(入力①) 基本情報入力シート'!I50)</f>
        <v/>
      </c>
      <c r="I29" s="191" t="str">
        <f aca="false">IF('(入力①) 基本情報入力シート'!J50="","",'(入力①) 基本情報入力シート'!J50)</f>
        <v/>
      </c>
      <c r="J29" s="191" t="str">
        <f aca="false">IF('(入力①) 基本情報入力シート'!K50="","",'(入力①) 基本情報入力シート'!K50)</f>
        <v/>
      </c>
      <c r="K29" s="192" t="str">
        <f aca="false">IF('(入力①) 基本情報入力シート'!L50="","",'(入力①) 基本情報入力シート'!L50)</f>
        <v/>
      </c>
      <c r="L29" s="156" t="str">
        <f aca="false">IF('(入力①) 基本情報入力シート'!M50="","",'(入力①) 基本情報入力シート'!M50)</f>
        <v/>
      </c>
      <c r="M29" s="156" t="str">
        <f aca="false">IF('(入力①) 基本情報入力シート'!R50="","",'(入力①) 基本情報入力シート'!R50)</f>
        <v/>
      </c>
      <c r="N29" s="156" t="str">
        <f aca="false">IF('(入力①) 基本情報入力シート'!W50="","",'(入力①) 基本情報入力シート'!W50)</f>
        <v/>
      </c>
      <c r="O29" s="156" t="str">
        <f aca="false">IF('(入力①) 基本情報入力シート'!X50="","",'(入力①) 基本情報入力シート'!X50)</f>
        <v/>
      </c>
      <c r="P29" s="157" t="str">
        <f aca="false">IF('(入力①) 基本情報入力シート'!Y50="","",'(入力①) 基本情報入力シート'!Y50)</f>
        <v/>
      </c>
      <c r="Q29" s="158" t="str">
        <f aca="false">IF('(入力①) 基本情報入力シート'!Z50="","",'(入力①) 基本情報入力シート'!Z50)</f>
        <v/>
      </c>
      <c r="R29" s="193" t="str">
        <f aca="false">IF('(入力①) 基本情報入力シート'!AA50="","",'(入力①) 基本情報入力シート'!AA50)</f>
        <v/>
      </c>
      <c r="S29" s="194"/>
      <c r="T29" s="195"/>
      <c r="U29" s="196" t="e">
        <f aca="false">IF(P29="","",VLOOKUP(P29,))</f>
        <v>#N/A</v>
      </c>
      <c r="V29" s="197"/>
      <c r="W29" s="163" t="s">
        <v>92</v>
      </c>
      <c r="X29" s="198"/>
      <c r="Y29" s="165" t="s">
        <v>93</v>
      </c>
      <c r="Z29" s="198"/>
      <c r="AA29" s="166" t="s">
        <v>94</v>
      </c>
      <c r="AB29" s="198"/>
      <c r="AC29" s="165" t="s">
        <v>93</v>
      </c>
      <c r="AD29" s="198"/>
      <c r="AE29" s="165" t="s">
        <v>95</v>
      </c>
      <c r="AF29" s="167" t="s">
        <v>96</v>
      </c>
      <c r="AG29" s="168" t="str">
        <f aca="false">IF(X29&gt;=1,(AB29*12+AD29)-(X29*12+Z29)+1,"")</f>
        <v/>
      </c>
      <c r="AH29" s="199" t="s">
        <v>97</v>
      </c>
      <c r="AI29" s="169" t="str">
        <f aca="false">IFERROR(ROUNDDOWN(ROUND(Q29*R29,0)*U29,0)*AG29,"")</f>
        <v/>
      </c>
      <c r="AJ29" s="101"/>
      <c r="AK29" s="200" t="str">
        <f aca="false">IFERROR(IF(AND(T29="特定加算Ⅰ",OR(V29="",V29="-",V29="いずれも取得していない")),"☓","○"),"")</f>
        <v>○</v>
      </c>
      <c r="AL29" s="201" t="str">
        <f aca="false">IFERROR(IF(AND(T29="特定加算Ⅰ",OR(V29="",V29="-",V29="いずれも取得していない")),"！特定加算Ⅰが選択されています。該当する介護福祉士配置等要件を選択してください。",""),"")</f>
        <v/>
      </c>
      <c r="AM29" s="202"/>
      <c r="AN29" s="202"/>
      <c r="AO29" s="202"/>
      <c r="AP29" s="202"/>
      <c r="AQ29" s="202"/>
      <c r="AR29" s="202"/>
      <c r="AS29" s="202"/>
      <c r="AT29" s="202"/>
      <c r="AU29" s="203"/>
    </row>
    <row r="30" customFormat="false" ht="33" hidden="false" customHeight="true" outlineLevel="0" collapsed="false">
      <c r="A30" s="150" t="n">
        <f aca="false">A29+1</f>
        <v>19</v>
      </c>
      <c r="B30" s="190" t="str">
        <f aca="false">IF('(入力①) 基本情報入力シート'!C51="","",'(入力①) 基本情報入力シート'!C51)</f>
        <v/>
      </c>
      <c r="C30" s="191" t="str">
        <f aca="false">IF('(入力①) 基本情報入力シート'!D51="","",'(入力①) 基本情報入力シート'!D51)</f>
        <v/>
      </c>
      <c r="D30" s="191" t="str">
        <f aca="false">IF('(入力①) 基本情報入力シート'!E51="","",'(入力①) 基本情報入力シート'!E51)</f>
        <v/>
      </c>
      <c r="E30" s="191" t="str">
        <f aca="false">IF('(入力①) 基本情報入力シート'!F51="","",'(入力①) 基本情報入力シート'!F51)</f>
        <v/>
      </c>
      <c r="F30" s="191" t="str">
        <f aca="false">IF('(入力①) 基本情報入力シート'!G51="","",'(入力①) 基本情報入力シート'!G51)</f>
        <v/>
      </c>
      <c r="G30" s="191" t="str">
        <f aca="false">IF('(入力①) 基本情報入力シート'!H51="","",'(入力①) 基本情報入力シート'!H51)</f>
        <v/>
      </c>
      <c r="H30" s="191" t="str">
        <f aca="false">IF('(入力①) 基本情報入力シート'!I51="","",'(入力①) 基本情報入力シート'!I51)</f>
        <v/>
      </c>
      <c r="I30" s="191" t="str">
        <f aca="false">IF('(入力①) 基本情報入力シート'!J51="","",'(入力①) 基本情報入力シート'!J51)</f>
        <v/>
      </c>
      <c r="J30" s="191" t="str">
        <f aca="false">IF('(入力①) 基本情報入力シート'!K51="","",'(入力①) 基本情報入力シート'!K51)</f>
        <v/>
      </c>
      <c r="K30" s="192" t="str">
        <f aca="false">IF('(入力①) 基本情報入力シート'!L51="","",'(入力①) 基本情報入力シート'!L51)</f>
        <v/>
      </c>
      <c r="L30" s="156" t="str">
        <f aca="false">IF('(入力①) 基本情報入力シート'!M51="","",'(入力①) 基本情報入力シート'!M51)</f>
        <v/>
      </c>
      <c r="M30" s="156" t="str">
        <f aca="false">IF('(入力①) 基本情報入力シート'!R51="","",'(入力①) 基本情報入力シート'!R51)</f>
        <v/>
      </c>
      <c r="N30" s="156" t="str">
        <f aca="false">IF('(入力①) 基本情報入力シート'!W51="","",'(入力①) 基本情報入力シート'!W51)</f>
        <v/>
      </c>
      <c r="O30" s="156" t="str">
        <f aca="false">IF('(入力①) 基本情報入力シート'!X51="","",'(入力①) 基本情報入力シート'!X51)</f>
        <v/>
      </c>
      <c r="P30" s="157" t="str">
        <f aca="false">IF('(入力①) 基本情報入力シート'!Y51="","",'(入力①) 基本情報入力シート'!Y51)</f>
        <v/>
      </c>
      <c r="Q30" s="158" t="str">
        <f aca="false">IF('(入力①) 基本情報入力シート'!Z51="","",'(入力①) 基本情報入力シート'!Z51)</f>
        <v/>
      </c>
      <c r="R30" s="193" t="str">
        <f aca="false">IF('(入力①) 基本情報入力シート'!AA51="","",'(入力①) 基本情報入力シート'!AA51)</f>
        <v/>
      </c>
      <c r="S30" s="194"/>
      <c r="T30" s="195"/>
      <c r="U30" s="196" t="e">
        <f aca="false">IF(P30="","",VLOOKUP(P30,))</f>
        <v>#N/A</v>
      </c>
      <c r="V30" s="197"/>
      <c r="W30" s="163" t="s">
        <v>92</v>
      </c>
      <c r="X30" s="198"/>
      <c r="Y30" s="165" t="s">
        <v>93</v>
      </c>
      <c r="Z30" s="198"/>
      <c r="AA30" s="166" t="s">
        <v>94</v>
      </c>
      <c r="AB30" s="198"/>
      <c r="AC30" s="165" t="s">
        <v>93</v>
      </c>
      <c r="AD30" s="198"/>
      <c r="AE30" s="165" t="s">
        <v>95</v>
      </c>
      <c r="AF30" s="167" t="s">
        <v>96</v>
      </c>
      <c r="AG30" s="168" t="str">
        <f aca="false">IF(X30&gt;=1,(AB30*12+AD30)-(X30*12+Z30)+1,"")</f>
        <v/>
      </c>
      <c r="AH30" s="199" t="s">
        <v>97</v>
      </c>
      <c r="AI30" s="169" t="str">
        <f aca="false">IFERROR(ROUNDDOWN(ROUND(Q30*R30,0)*U30,0)*AG30,"")</f>
        <v/>
      </c>
      <c r="AJ30" s="101"/>
      <c r="AK30" s="200" t="str">
        <f aca="false">IFERROR(IF(AND(T30="特定加算Ⅰ",OR(V30="",V30="-",V30="いずれも取得していない")),"☓","○"),"")</f>
        <v>○</v>
      </c>
      <c r="AL30" s="201" t="str">
        <f aca="false">IFERROR(IF(AND(T30="特定加算Ⅰ",OR(V30="",V30="-",V30="いずれも取得していない")),"！特定加算Ⅰが選択されています。該当する介護福祉士配置等要件を選択してください。",""),"")</f>
        <v/>
      </c>
      <c r="AM30" s="202"/>
      <c r="AN30" s="202"/>
      <c r="AO30" s="202"/>
      <c r="AP30" s="202"/>
      <c r="AQ30" s="202"/>
      <c r="AR30" s="202"/>
      <c r="AS30" s="202"/>
      <c r="AT30" s="202"/>
      <c r="AU30" s="203"/>
    </row>
    <row r="31" customFormat="false" ht="33" hidden="false" customHeight="true" outlineLevel="0" collapsed="false">
      <c r="A31" s="150" t="n">
        <f aca="false">A30+1</f>
        <v>20</v>
      </c>
      <c r="B31" s="190" t="str">
        <f aca="false">IF('(入力①) 基本情報入力シート'!C52="","",'(入力①) 基本情報入力シート'!C52)</f>
        <v/>
      </c>
      <c r="C31" s="191" t="str">
        <f aca="false">IF('(入力①) 基本情報入力シート'!D52="","",'(入力①) 基本情報入力シート'!D52)</f>
        <v/>
      </c>
      <c r="D31" s="191" t="str">
        <f aca="false">IF('(入力①) 基本情報入力シート'!E52="","",'(入力①) 基本情報入力シート'!E52)</f>
        <v/>
      </c>
      <c r="E31" s="191" t="str">
        <f aca="false">IF('(入力①) 基本情報入力シート'!F52="","",'(入力①) 基本情報入力シート'!F52)</f>
        <v/>
      </c>
      <c r="F31" s="191" t="str">
        <f aca="false">IF('(入力①) 基本情報入力シート'!G52="","",'(入力①) 基本情報入力シート'!G52)</f>
        <v/>
      </c>
      <c r="G31" s="191" t="str">
        <f aca="false">IF('(入力①) 基本情報入力シート'!H52="","",'(入力①) 基本情報入力シート'!H52)</f>
        <v/>
      </c>
      <c r="H31" s="191" t="str">
        <f aca="false">IF('(入力①) 基本情報入力シート'!I52="","",'(入力①) 基本情報入力シート'!I52)</f>
        <v/>
      </c>
      <c r="I31" s="191" t="str">
        <f aca="false">IF('(入力①) 基本情報入力シート'!J52="","",'(入力①) 基本情報入力シート'!J52)</f>
        <v/>
      </c>
      <c r="J31" s="191" t="str">
        <f aca="false">IF('(入力①) 基本情報入力シート'!K52="","",'(入力①) 基本情報入力シート'!K52)</f>
        <v/>
      </c>
      <c r="K31" s="192" t="str">
        <f aca="false">IF('(入力①) 基本情報入力シート'!L52="","",'(入力①) 基本情報入力シート'!L52)</f>
        <v/>
      </c>
      <c r="L31" s="156" t="str">
        <f aca="false">IF('(入力①) 基本情報入力シート'!M52="","",'(入力①) 基本情報入力シート'!M52)</f>
        <v/>
      </c>
      <c r="M31" s="156" t="str">
        <f aca="false">IF('(入力①) 基本情報入力シート'!R52="","",'(入力①) 基本情報入力シート'!R52)</f>
        <v/>
      </c>
      <c r="N31" s="156" t="str">
        <f aca="false">IF('(入力①) 基本情報入力シート'!W52="","",'(入力①) 基本情報入力シート'!W52)</f>
        <v/>
      </c>
      <c r="O31" s="156" t="str">
        <f aca="false">IF('(入力①) 基本情報入力シート'!X52="","",'(入力①) 基本情報入力シート'!X52)</f>
        <v/>
      </c>
      <c r="P31" s="157" t="str">
        <f aca="false">IF('(入力①) 基本情報入力シート'!Y52="","",'(入力①) 基本情報入力シート'!Y52)</f>
        <v/>
      </c>
      <c r="Q31" s="158" t="str">
        <f aca="false">IF('(入力①) 基本情報入力シート'!Z52="","",'(入力①) 基本情報入力シート'!Z52)</f>
        <v/>
      </c>
      <c r="R31" s="193" t="str">
        <f aca="false">IF('(入力①) 基本情報入力シート'!AA52="","",'(入力①) 基本情報入力シート'!AA52)</f>
        <v/>
      </c>
      <c r="S31" s="194"/>
      <c r="T31" s="195"/>
      <c r="U31" s="196" t="e">
        <f aca="false">IF(P31="","",VLOOKUP(P31,))</f>
        <v>#N/A</v>
      </c>
      <c r="V31" s="197"/>
      <c r="W31" s="163" t="s">
        <v>92</v>
      </c>
      <c r="X31" s="198"/>
      <c r="Y31" s="165" t="s">
        <v>93</v>
      </c>
      <c r="Z31" s="198"/>
      <c r="AA31" s="166" t="s">
        <v>94</v>
      </c>
      <c r="AB31" s="198"/>
      <c r="AC31" s="165" t="s">
        <v>93</v>
      </c>
      <c r="AD31" s="198"/>
      <c r="AE31" s="165" t="s">
        <v>95</v>
      </c>
      <c r="AF31" s="167" t="s">
        <v>96</v>
      </c>
      <c r="AG31" s="168" t="str">
        <f aca="false">IF(X31&gt;=1,(AB31*12+AD31)-(X31*12+Z31)+1,"")</f>
        <v/>
      </c>
      <c r="AH31" s="199" t="s">
        <v>97</v>
      </c>
      <c r="AI31" s="169" t="str">
        <f aca="false">IFERROR(ROUNDDOWN(ROUND(Q31*R31,0)*U31,0)*AG31,"")</f>
        <v/>
      </c>
      <c r="AJ31" s="101"/>
      <c r="AK31" s="200" t="str">
        <f aca="false">IFERROR(IF(AND(T31="特定加算Ⅰ",OR(V31="",V31="-",V31="いずれも取得していない")),"☓","○"),"")</f>
        <v>○</v>
      </c>
      <c r="AL31" s="201" t="str">
        <f aca="false">IFERROR(IF(AND(T31="特定加算Ⅰ",OR(V31="",V31="-",V31="いずれも取得していない")),"！特定加算Ⅰが選択されています。該当する介護福祉士配置等要件を選択してください。",""),"")</f>
        <v/>
      </c>
      <c r="AM31" s="202"/>
      <c r="AN31" s="202"/>
      <c r="AO31" s="202"/>
      <c r="AP31" s="202"/>
      <c r="AQ31" s="202"/>
      <c r="AR31" s="202"/>
      <c r="AS31" s="202"/>
      <c r="AT31" s="202"/>
      <c r="AU31" s="203"/>
    </row>
    <row r="32" customFormat="false" ht="33" hidden="false" customHeight="true" outlineLevel="0" collapsed="false">
      <c r="A32" s="150" t="n">
        <f aca="false">A31+1</f>
        <v>21</v>
      </c>
      <c r="B32" s="190" t="str">
        <f aca="false">IF('(入力①) 基本情報入力シート'!C53="","",'(入力①) 基本情報入力シート'!C53)</f>
        <v/>
      </c>
      <c r="C32" s="191" t="str">
        <f aca="false">IF('(入力①) 基本情報入力シート'!D53="","",'(入力①) 基本情報入力シート'!D53)</f>
        <v/>
      </c>
      <c r="D32" s="191" t="str">
        <f aca="false">IF('(入力①) 基本情報入力シート'!E53="","",'(入力①) 基本情報入力シート'!E53)</f>
        <v/>
      </c>
      <c r="E32" s="191" t="str">
        <f aca="false">IF('(入力①) 基本情報入力シート'!F53="","",'(入力①) 基本情報入力シート'!F53)</f>
        <v/>
      </c>
      <c r="F32" s="191" t="str">
        <f aca="false">IF('(入力①) 基本情報入力シート'!G53="","",'(入力①) 基本情報入力シート'!G53)</f>
        <v/>
      </c>
      <c r="G32" s="191" t="str">
        <f aca="false">IF('(入力①) 基本情報入力シート'!H53="","",'(入力①) 基本情報入力シート'!H53)</f>
        <v/>
      </c>
      <c r="H32" s="191" t="str">
        <f aca="false">IF('(入力①) 基本情報入力シート'!I53="","",'(入力①) 基本情報入力シート'!I53)</f>
        <v/>
      </c>
      <c r="I32" s="191" t="str">
        <f aca="false">IF('(入力①) 基本情報入力シート'!J53="","",'(入力①) 基本情報入力シート'!J53)</f>
        <v/>
      </c>
      <c r="J32" s="191" t="str">
        <f aca="false">IF('(入力①) 基本情報入力シート'!K53="","",'(入力①) 基本情報入力シート'!K53)</f>
        <v/>
      </c>
      <c r="K32" s="192" t="str">
        <f aca="false">IF('(入力①) 基本情報入力シート'!L53="","",'(入力①) 基本情報入力シート'!L53)</f>
        <v/>
      </c>
      <c r="L32" s="156" t="str">
        <f aca="false">IF('(入力①) 基本情報入力シート'!M53="","",'(入力①) 基本情報入力シート'!M53)</f>
        <v/>
      </c>
      <c r="M32" s="156" t="str">
        <f aca="false">IF('(入力①) 基本情報入力シート'!R53="","",'(入力①) 基本情報入力シート'!R53)</f>
        <v/>
      </c>
      <c r="N32" s="156" t="str">
        <f aca="false">IF('(入力①) 基本情報入力シート'!W53="","",'(入力①) 基本情報入力シート'!W53)</f>
        <v/>
      </c>
      <c r="O32" s="156" t="str">
        <f aca="false">IF('(入力①) 基本情報入力シート'!X53="","",'(入力①) 基本情報入力シート'!X53)</f>
        <v/>
      </c>
      <c r="P32" s="157" t="str">
        <f aca="false">IF('(入力①) 基本情報入力シート'!Y53="","",'(入力①) 基本情報入力シート'!Y53)</f>
        <v/>
      </c>
      <c r="Q32" s="158" t="str">
        <f aca="false">IF('(入力①) 基本情報入力シート'!Z53="","",'(入力①) 基本情報入力シート'!Z53)</f>
        <v/>
      </c>
      <c r="R32" s="193" t="str">
        <f aca="false">IF('(入力①) 基本情報入力シート'!AA53="","",'(入力①) 基本情報入力シート'!AA53)</f>
        <v/>
      </c>
      <c r="S32" s="194"/>
      <c r="T32" s="195"/>
      <c r="U32" s="196" t="e">
        <f aca="false">IF(P32="","",VLOOKUP(P32,))</f>
        <v>#N/A</v>
      </c>
      <c r="V32" s="197"/>
      <c r="W32" s="163" t="s">
        <v>92</v>
      </c>
      <c r="X32" s="198"/>
      <c r="Y32" s="165" t="s">
        <v>93</v>
      </c>
      <c r="Z32" s="198"/>
      <c r="AA32" s="166" t="s">
        <v>94</v>
      </c>
      <c r="AB32" s="198"/>
      <c r="AC32" s="165" t="s">
        <v>93</v>
      </c>
      <c r="AD32" s="198"/>
      <c r="AE32" s="165" t="s">
        <v>95</v>
      </c>
      <c r="AF32" s="167" t="s">
        <v>96</v>
      </c>
      <c r="AG32" s="168" t="str">
        <f aca="false">IF(X32&gt;=1,(AB32*12+AD32)-(X32*12+Z32)+1,"")</f>
        <v/>
      </c>
      <c r="AH32" s="199" t="s">
        <v>97</v>
      </c>
      <c r="AI32" s="169" t="str">
        <f aca="false">IFERROR(ROUNDDOWN(ROUND(Q32*R32,0)*U32,0)*AG32,"")</f>
        <v/>
      </c>
      <c r="AJ32" s="101"/>
      <c r="AK32" s="200" t="str">
        <f aca="false">IFERROR(IF(AND(T32="特定加算Ⅰ",OR(V32="",V32="-",V32="いずれも取得していない")),"☓","○"),"")</f>
        <v>○</v>
      </c>
      <c r="AL32" s="201" t="str">
        <f aca="false">IFERROR(IF(AND(T32="特定加算Ⅰ",OR(V32="",V32="-",V32="いずれも取得していない")),"！特定加算Ⅰが選択されています。該当する介護福祉士配置等要件を選択してください。",""),"")</f>
        <v/>
      </c>
      <c r="AM32" s="202"/>
      <c r="AN32" s="202"/>
      <c r="AO32" s="202"/>
      <c r="AP32" s="202"/>
      <c r="AQ32" s="202"/>
      <c r="AR32" s="202"/>
      <c r="AS32" s="202"/>
      <c r="AT32" s="202"/>
      <c r="AU32" s="203"/>
    </row>
    <row r="33" customFormat="false" ht="33" hidden="false" customHeight="true" outlineLevel="0" collapsed="false">
      <c r="A33" s="150" t="n">
        <f aca="false">A32+1</f>
        <v>22</v>
      </c>
      <c r="B33" s="190" t="str">
        <f aca="false">IF('(入力①) 基本情報入力シート'!C54="","",'(入力①) 基本情報入力シート'!C54)</f>
        <v/>
      </c>
      <c r="C33" s="191" t="str">
        <f aca="false">IF('(入力①) 基本情報入力シート'!D54="","",'(入力①) 基本情報入力シート'!D54)</f>
        <v/>
      </c>
      <c r="D33" s="191" t="str">
        <f aca="false">IF('(入力①) 基本情報入力シート'!E54="","",'(入力①) 基本情報入力シート'!E54)</f>
        <v/>
      </c>
      <c r="E33" s="191" t="str">
        <f aca="false">IF('(入力①) 基本情報入力シート'!F54="","",'(入力①) 基本情報入力シート'!F54)</f>
        <v/>
      </c>
      <c r="F33" s="191" t="str">
        <f aca="false">IF('(入力①) 基本情報入力シート'!G54="","",'(入力①) 基本情報入力シート'!G54)</f>
        <v/>
      </c>
      <c r="G33" s="191" t="str">
        <f aca="false">IF('(入力①) 基本情報入力シート'!H54="","",'(入力①) 基本情報入力シート'!H54)</f>
        <v/>
      </c>
      <c r="H33" s="191" t="str">
        <f aca="false">IF('(入力①) 基本情報入力シート'!I54="","",'(入力①) 基本情報入力シート'!I54)</f>
        <v/>
      </c>
      <c r="I33" s="191" t="str">
        <f aca="false">IF('(入力①) 基本情報入力シート'!J54="","",'(入力①) 基本情報入力シート'!J54)</f>
        <v/>
      </c>
      <c r="J33" s="191" t="str">
        <f aca="false">IF('(入力①) 基本情報入力シート'!K54="","",'(入力①) 基本情報入力シート'!K54)</f>
        <v/>
      </c>
      <c r="K33" s="192" t="str">
        <f aca="false">IF('(入力①) 基本情報入力シート'!L54="","",'(入力①) 基本情報入力シート'!L54)</f>
        <v/>
      </c>
      <c r="L33" s="156" t="str">
        <f aca="false">IF('(入力①) 基本情報入力シート'!M54="","",'(入力①) 基本情報入力シート'!M54)</f>
        <v/>
      </c>
      <c r="M33" s="156" t="str">
        <f aca="false">IF('(入力①) 基本情報入力シート'!R54="","",'(入力①) 基本情報入力シート'!R54)</f>
        <v/>
      </c>
      <c r="N33" s="156" t="str">
        <f aca="false">IF('(入力①) 基本情報入力シート'!W54="","",'(入力①) 基本情報入力シート'!W54)</f>
        <v/>
      </c>
      <c r="O33" s="156" t="str">
        <f aca="false">IF('(入力①) 基本情報入力シート'!X54="","",'(入力①) 基本情報入力シート'!X54)</f>
        <v/>
      </c>
      <c r="P33" s="157" t="str">
        <f aca="false">IF('(入力①) 基本情報入力シート'!Y54="","",'(入力①) 基本情報入力シート'!Y54)</f>
        <v/>
      </c>
      <c r="Q33" s="158" t="str">
        <f aca="false">IF('(入力①) 基本情報入力シート'!Z54="","",'(入力①) 基本情報入力シート'!Z54)</f>
        <v/>
      </c>
      <c r="R33" s="193" t="str">
        <f aca="false">IF('(入力①) 基本情報入力シート'!AA54="","",'(入力①) 基本情報入力シート'!AA54)</f>
        <v/>
      </c>
      <c r="S33" s="194"/>
      <c r="T33" s="195"/>
      <c r="U33" s="196" t="e">
        <f aca="false">IF(P33="","",VLOOKUP(P33,))</f>
        <v>#N/A</v>
      </c>
      <c r="V33" s="197"/>
      <c r="W33" s="163" t="s">
        <v>92</v>
      </c>
      <c r="X33" s="198"/>
      <c r="Y33" s="165" t="s">
        <v>93</v>
      </c>
      <c r="Z33" s="198"/>
      <c r="AA33" s="166" t="s">
        <v>94</v>
      </c>
      <c r="AB33" s="198"/>
      <c r="AC33" s="165" t="s">
        <v>93</v>
      </c>
      <c r="AD33" s="198"/>
      <c r="AE33" s="165" t="s">
        <v>95</v>
      </c>
      <c r="AF33" s="167" t="s">
        <v>96</v>
      </c>
      <c r="AG33" s="168" t="str">
        <f aca="false">IF(X33&gt;=1,(AB33*12+AD33)-(X33*12+Z33)+1,"")</f>
        <v/>
      </c>
      <c r="AH33" s="199" t="s">
        <v>97</v>
      </c>
      <c r="AI33" s="169" t="str">
        <f aca="false">IFERROR(ROUNDDOWN(ROUND(Q33*R33,0)*U33,0)*AG33,"")</f>
        <v/>
      </c>
      <c r="AJ33" s="101"/>
      <c r="AK33" s="200" t="str">
        <f aca="false">IFERROR(IF(AND(T33="特定加算Ⅰ",OR(V33="",V33="-",V33="いずれも取得していない")),"☓","○"),"")</f>
        <v>○</v>
      </c>
      <c r="AL33" s="201" t="str">
        <f aca="false">IFERROR(IF(AND(T33="特定加算Ⅰ",OR(V33="",V33="-",V33="いずれも取得していない")),"！特定加算Ⅰが選択されています。該当する介護福祉士配置等要件を選択してください。",""),"")</f>
        <v/>
      </c>
      <c r="AM33" s="202"/>
      <c r="AN33" s="202"/>
      <c r="AO33" s="202"/>
      <c r="AP33" s="202"/>
      <c r="AQ33" s="202"/>
      <c r="AR33" s="202"/>
      <c r="AS33" s="202"/>
      <c r="AT33" s="202"/>
      <c r="AU33" s="203"/>
    </row>
    <row r="34" customFormat="false" ht="33" hidden="false" customHeight="true" outlineLevel="0" collapsed="false">
      <c r="A34" s="150" t="n">
        <f aca="false">A33+1</f>
        <v>23</v>
      </c>
      <c r="B34" s="190" t="str">
        <f aca="false">IF('(入力①) 基本情報入力シート'!C55="","",'(入力①) 基本情報入力シート'!C55)</f>
        <v/>
      </c>
      <c r="C34" s="191" t="str">
        <f aca="false">IF('(入力①) 基本情報入力シート'!D55="","",'(入力①) 基本情報入力シート'!D55)</f>
        <v/>
      </c>
      <c r="D34" s="191" t="str">
        <f aca="false">IF('(入力①) 基本情報入力シート'!E55="","",'(入力①) 基本情報入力シート'!E55)</f>
        <v/>
      </c>
      <c r="E34" s="191" t="str">
        <f aca="false">IF('(入力①) 基本情報入力シート'!F55="","",'(入力①) 基本情報入力シート'!F55)</f>
        <v/>
      </c>
      <c r="F34" s="191" t="str">
        <f aca="false">IF('(入力①) 基本情報入力シート'!G55="","",'(入力①) 基本情報入力シート'!G55)</f>
        <v/>
      </c>
      <c r="G34" s="191" t="str">
        <f aca="false">IF('(入力①) 基本情報入力シート'!H55="","",'(入力①) 基本情報入力シート'!H55)</f>
        <v/>
      </c>
      <c r="H34" s="191" t="str">
        <f aca="false">IF('(入力①) 基本情報入力シート'!I55="","",'(入力①) 基本情報入力シート'!I55)</f>
        <v/>
      </c>
      <c r="I34" s="191" t="str">
        <f aca="false">IF('(入力①) 基本情報入力シート'!J55="","",'(入力①) 基本情報入力シート'!J55)</f>
        <v/>
      </c>
      <c r="J34" s="191" t="str">
        <f aca="false">IF('(入力①) 基本情報入力シート'!K55="","",'(入力①) 基本情報入力シート'!K55)</f>
        <v/>
      </c>
      <c r="K34" s="192" t="str">
        <f aca="false">IF('(入力①) 基本情報入力シート'!L55="","",'(入力①) 基本情報入力シート'!L55)</f>
        <v/>
      </c>
      <c r="L34" s="156" t="str">
        <f aca="false">IF('(入力①) 基本情報入力シート'!M55="","",'(入力①) 基本情報入力シート'!M55)</f>
        <v/>
      </c>
      <c r="M34" s="156" t="str">
        <f aca="false">IF('(入力①) 基本情報入力シート'!R55="","",'(入力①) 基本情報入力シート'!R55)</f>
        <v/>
      </c>
      <c r="N34" s="156" t="str">
        <f aca="false">IF('(入力①) 基本情報入力シート'!W55="","",'(入力①) 基本情報入力シート'!W55)</f>
        <v/>
      </c>
      <c r="O34" s="156" t="str">
        <f aca="false">IF('(入力①) 基本情報入力シート'!X55="","",'(入力①) 基本情報入力シート'!X55)</f>
        <v/>
      </c>
      <c r="P34" s="157" t="str">
        <f aca="false">IF('(入力①) 基本情報入力シート'!Y55="","",'(入力①) 基本情報入力シート'!Y55)</f>
        <v/>
      </c>
      <c r="Q34" s="158" t="str">
        <f aca="false">IF('(入力①) 基本情報入力シート'!Z55="","",'(入力①) 基本情報入力シート'!Z55)</f>
        <v/>
      </c>
      <c r="R34" s="193" t="str">
        <f aca="false">IF('(入力①) 基本情報入力シート'!AA55="","",'(入力①) 基本情報入力シート'!AA55)</f>
        <v/>
      </c>
      <c r="S34" s="194"/>
      <c r="T34" s="195"/>
      <c r="U34" s="196" t="e">
        <f aca="false">IF(P34="","",VLOOKUP(P34,))</f>
        <v>#N/A</v>
      </c>
      <c r="V34" s="197"/>
      <c r="W34" s="163" t="s">
        <v>92</v>
      </c>
      <c r="X34" s="198"/>
      <c r="Y34" s="165" t="s">
        <v>93</v>
      </c>
      <c r="Z34" s="198"/>
      <c r="AA34" s="166" t="s">
        <v>94</v>
      </c>
      <c r="AB34" s="198"/>
      <c r="AC34" s="165" t="s">
        <v>93</v>
      </c>
      <c r="AD34" s="198"/>
      <c r="AE34" s="165" t="s">
        <v>95</v>
      </c>
      <c r="AF34" s="167" t="s">
        <v>96</v>
      </c>
      <c r="AG34" s="168" t="str">
        <f aca="false">IF(X34&gt;=1,(AB34*12+AD34)-(X34*12+Z34)+1,"")</f>
        <v/>
      </c>
      <c r="AH34" s="199" t="s">
        <v>97</v>
      </c>
      <c r="AI34" s="169" t="str">
        <f aca="false">IFERROR(ROUNDDOWN(ROUND(Q34*R34,0)*U34,0)*AG34,"")</f>
        <v/>
      </c>
      <c r="AJ34" s="101"/>
      <c r="AK34" s="200" t="str">
        <f aca="false">IFERROR(IF(AND(T34="特定加算Ⅰ",OR(V34="",V34="-",V34="いずれも取得していない")),"☓","○"),"")</f>
        <v>○</v>
      </c>
      <c r="AL34" s="201" t="str">
        <f aca="false">IFERROR(IF(AND(T34="特定加算Ⅰ",OR(V34="",V34="-",V34="いずれも取得していない")),"！特定加算Ⅰが選択されています。該当する介護福祉士配置等要件を選択してください。",""),"")</f>
        <v/>
      </c>
      <c r="AM34" s="202"/>
      <c r="AN34" s="202"/>
      <c r="AO34" s="202"/>
      <c r="AP34" s="202"/>
      <c r="AQ34" s="202"/>
      <c r="AR34" s="202"/>
      <c r="AS34" s="202"/>
      <c r="AT34" s="202"/>
      <c r="AU34" s="203"/>
    </row>
    <row r="35" customFormat="false" ht="33" hidden="false" customHeight="true" outlineLevel="0" collapsed="false">
      <c r="A35" s="150" t="n">
        <f aca="false">A34+1</f>
        <v>24</v>
      </c>
      <c r="B35" s="190" t="str">
        <f aca="false">IF('(入力①) 基本情報入力シート'!C56="","",'(入力①) 基本情報入力シート'!C56)</f>
        <v/>
      </c>
      <c r="C35" s="191" t="str">
        <f aca="false">IF('(入力①) 基本情報入力シート'!D56="","",'(入力①) 基本情報入力シート'!D56)</f>
        <v/>
      </c>
      <c r="D35" s="191" t="str">
        <f aca="false">IF('(入力①) 基本情報入力シート'!E56="","",'(入力①) 基本情報入力シート'!E56)</f>
        <v/>
      </c>
      <c r="E35" s="191" t="str">
        <f aca="false">IF('(入力①) 基本情報入力シート'!F56="","",'(入力①) 基本情報入力シート'!F56)</f>
        <v/>
      </c>
      <c r="F35" s="191" t="str">
        <f aca="false">IF('(入力①) 基本情報入力シート'!G56="","",'(入力①) 基本情報入力シート'!G56)</f>
        <v/>
      </c>
      <c r="G35" s="191" t="str">
        <f aca="false">IF('(入力①) 基本情報入力シート'!H56="","",'(入力①) 基本情報入力シート'!H56)</f>
        <v/>
      </c>
      <c r="H35" s="191" t="str">
        <f aca="false">IF('(入力①) 基本情報入力シート'!I56="","",'(入力①) 基本情報入力シート'!I56)</f>
        <v/>
      </c>
      <c r="I35" s="191" t="str">
        <f aca="false">IF('(入力①) 基本情報入力シート'!J56="","",'(入力①) 基本情報入力シート'!J56)</f>
        <v/>
      </c>
      <c r="J35" s="191" t="str">
        <f aca="false">IF('(入力①) 基本情報入力シート'!K56="","",'(入力①) 基本情報入力シート'!K56)</f>
        <v/>
      </c>
      <c r="K35" s="192" t="str">
        <f aca="false">IF('(入力①) 基本情報入力シート'!L56="","",'(入力①) 基本情報入力シート'!L56)</f>
        <v/>
      </c>
      <c r="L35" s="156" t="str">
        <f aca="false">IF('(入力①) 基本情報入力シート'!M56="","",'(入力①) 基本情報入力シート'!M56)</f>
        <v/>
      </c>
      <c r="M35" s="156" t="str">
        <f aca="false">IF('(入力①) 基本情報入力シート'!R56="","",'(入力①) 基本情報入力シート'!R56)</f>
        <v/>
      </c>
      <c r="N35" s="156" t="str">
        <f aca="false">IF('(入力①) 基本情報入力シート'!W56="","",'(入力①) 基本情報入力シート'!W56)</f>
        <v/>
      </c>
      <c r="O35" s="156" t="str">
        <f aca="false">IF('(入力①) 基本情報入力シート'!X56="","",'(入力①) 基本情報入力シート'!X56)</f>
        <v/>
      </c>
      <c r="P35" s="157" t="str">
        <f aca="false">IF('(入力①) 基本情報入力シート'!Y56="","",'(入力①) 基本情報入力シート'!Y56)</f>
        <v/>
      </c>
      <c r="Q35" s="158" t="str">
        <f aca="false">IF('(入力①) 基本情報入力シート'!Z56="","",'(入力①) 基本情報入力シート'!Z56)</f>
        <v/>
      </c>
      <c r="R35" s="193" t="str">
        <f aca="false">IF('(入力①) 基本情報入力シート'!AA56="","",'(入力①) 基本情報入力シート'!AA56)</f>
        <v/>
      </c>
      <c r="S35" s="194"/>
      <c r="T35" s="195"/>
      <c r="U35" s="196" t="e">
        <f aca="false">IF(P35="","",VLOOKUP(P35,))</f>
        <v>#N/A</v>
      </c>
      <c r="V35" s="197"/>
      <c r="W35" s="163" t="s">
        <v>92</v>
      </c>
      <c r="X35" s="198"/>
      <c r="Y35" s="165" t="s">
        <v>93</v>
      </c>
      <c r="Z35" s="198"/>
      <c r="AA35" s="166" t="s">
        <v>94</v>
      </c>
      <c r="AB35" s="198"/>
      <c r="AC35" s="165" t="s">
        <v>93</v>
      </c>
      <c r="AD35" s="198"/>
      <c r="AE35" s="165" t="s">
        <v>95</v>
      </c>
      <c r="AF35" s="167" t="s">
        <v>96</v>
      </c>
      <c r="AG35" s="168" t="str">
        <f aca="false">IF(X35&gt;=1,(AB35*12+AD35)-(X35*12+Z35)+1,"")</f>
        <v/>
      </c>
      <c r="AH35" s="199" t="s">
        <v>97</v>
      </c>
      <c r="AI35" s="169" t="str">
        <f aca="false">IFERROR(ROUNDDOWN(ROUND(Q35*R35,0)*U35,0)*AG35,"")</f>
        <v/>
      </c>
      <c r="AJ35" s="101"/>
      <c r="AK35" s="200" t="str">
        <f aca="false">IFERROR(IF(AND(T35="特定加算Ⅰ",OR(V35="",V35="-",V35="いずれも取得していない")),"☓","○"),"")</f>
        <v>○</v>
      </c>
      <c r="AL35" s="201" t="str">
        <f aca="false">IFERROR(IF(AND(T35="特定加算Ⅰ",OR(V35="",V35="-",V35="いずれも取得していない")),"！特定加算Ⅰが選択されています。該当する介護福祉士配置等要件を選択してください。",""),"")</f>
        <v/>
      </c>
      <c r="AM35" s="202"/>
      <c r="AN35" s="202"/>
      <c r="AO35" s="202"/>
      <c r="AP35" s="202"/>
      <c r="AQ35" s="202"/>
      <c r="AR35" s="202"/>
      <c r="AS35" s="202"/>
      <c r="AT35" s="202"/>
      <c r="AU35" s="203"/>
    </row>
    <row r="36" customFormat="false" ht="33" hidden="false" customHeight="true" outlineLevel="0" collapsed="false">
      <c r="A36" s="150" t="n">
        <f aca="false">A35+1</f>
        <v>25</v>
      </c>
      <c r="B36" s="190" t="str">
        <f aca="false">IF('(入力①) 基本情報入力シート'!C57="","",'(入力①) 基本情報入力シート'!C57)</f>
        <v/>
      </c>
      <c r="C36" s="191" t="str">
        <f aca="false">IF('(入力①) 基本情報入力シート'!D57="","",'(入力①) 基本情報入力シート'!D57)</f>
        <v/>
      </c>
      <c r="D36" s="191" t="str">
        <f aca="false">IF('(入力①) 基本情報入力シート'!E57="","",'(入力①) 基本情報入力シート'!E57)</f>
        <v/>
      </c>
      <c r="E36" s="191" t="str">
        <f aca="false">IF('(入力①) 基本情報入力シート'!F57="","",'(入力①) 基本情報入力シート'!F57)</f>
        <v/>
      </c>
      <c r="F36" s="191" t="str">
        <f aca="false">IF('(入力①) 基本情報入力シート'!G57="","",'(入力①) 基本情報入力シート'!G57)</f>
        <v/>
      </c>
      <c r="G36" s="191" t="str">
        <f aca="false">IF('(入力①) 基本情報入力シート'!H57="","",'(入力①) 基本情報入力シート'!H57)</f>
        <v/>
      </c>
      <c r="H36" s="191" t="str">
        <f aca="false">IF('(入力①) 基本情報入力シート'!I57="","",'(入力①) 基本情報入力シート'!I57)</f>
        <v/>
      </c>
      <c r="I36" s="191" t="str">
        <f aca="false">IF('(入力①) 基本情報入力シート'!J57="","",'(入力①) 基本情報入力シート'!J57)</f>
        <v/>
      </c>
      <c r="J36" s="191" t="str">
        <f aca="false">IF('(入力①) 基本情報入力シート'!K57="","",'(入力①) 基本情報入力シート'!K57)</f>
        <v/>
      </c>
      <c r="K36" s="192" t="str">
        <f aca="false">IF('(入力①) 基本情報入力シート'!L57="","",'(入力①) 基本情報入力シート'!L57)</f>
        <v/>
      </c>
      <c r="L36" s="156" t="str">
        <f aca="false">IF('(入力①) 基本情報入力シート'!M57="","",'(入力①) 基本情報入力シート'!M57)</f>
        <v/>
      </c>
      <c r="M36" s="156" t="str">
        <f aca="false">IF('(入力①) 基本情報入力シート'!R57="","",'(入力①) 基本情報入力シート'!R57)</f>
        <v/>
      </c>
      <c r="N36" s="156" t="str">
        <f aca="false">IF('(入力①) 基本情報入力シート'!W57="","",'(入力①) 基本情報入力シート'!W57)</f>
        <v/>
      </c>
      <c r="O36" s="156" t="str">
        <f aca="false">IF('(入力①) 基本情報入力シート'!X57="","",'(入力①) 基本情報入力シート'!X57)</f>
        <v/>
      </c>
      <c r="P36" s="157" t="str">
        <f aca="false">IF('(入力①) 基本情報入力シート'!Y57="","",'(入力①) 基本情報入力シート'!Y57)</f>
        <v/>
      </c>
      <c r="Q36" s="158" t="str">
        <f aca="false">IF('(入力①) 基本情報入力シート'!Z57="","",'(入力①) 基本情報入力シート'!Z57)</f>
        <v/>
      </c>
      <c r="R36" s="193" t="str">
        <f aca="false">IF('(入力①) 基本情報入力シート'!AA57="","",'(入力①) 基本情報入力シート'!AA57)</f>
        <v/>
      </c>
      <c r="S36" s="194"/>
      <c r="T36" s="195"/>
      <c r="U36" s="196" t="e">
        <f aca="false">IF(P36="","",VLOOKUP(P36,))</f>
        <v>#N/A</v>
      </c>
      <c r="V36" s="197"/>
      <c r="W36" s="163" t="s">
        <v>92</v>
      </c>
      <c r="X36" s="198"/>
      <c r="Y36" s="165" t="s">
        <v>93</v>
      </c>
      <c r="Z36" s="198"/>
      <c r="AA36" s="166" t="s">
        <v>94</v>
      </c>
      <c r="AB36" s="198"/>
      <c r="AC36" s="165" t="s">
        <v>93</v>
      </c>
      <c r="AD36" s="198"/>
      <c r="AE36" s="165" t="s">
        <v>95</v>
      </c>
      <c r="AF36" s="167" t="s">
        <v>96</v>
      </c>
      <c r="AG36" s="168" t="str">
        <f aca="false">IF(X36&gt;=1,(AB36*12+AD36)-(X36*12+Z36)+1,"")</f>
        <v/>
      </c>
      <c r="AH36" s="199" t="s">
        <v>97</v>
      </c>
      <c r="AI36" s="169" t="str">
        <f aca="false">IFERROR(ROUNDDOWN(ROUND(Q36*R36,0)*U36,0)*AG36,"")</f>
        <v/>
      </c>
      <c r="AJ36" s="101"/>
      <c r="AK36" s="200" t="str">
        <f aca="false">IFERROR(IF(AND(T36="特定加算Ⅰ",OR(V36="",V36="-",V36="いずれも取得していない")),"☓","○"),"")</f>
        <v>○</v>
      </c>
      <c r="AL36" s="201" t="str">
        <f aca="false">IFERROR(IF(AND(T36="特定加算Ⅰ",OR(V36="",V36="-",V36="いずれも取得していない")),"！特定加算Ⅰが選択されています。該当する介護福祉士配置等要件を選択してください。",""),"")</f>
        <v/>
      </c>
      <c r="AM36" s="202"/>
      <c r="AN36" s="202"/>
      <c r="AO36" s="202"/>
      <c r="AP36" s="202"/>
      <c r="AQ36" s="202"/>
      <c r="AR36" s="202"/>
      <c r="AS36" s="202"/>
      <c r="AT36" s="202"/>
      <c r="AU36" s="203"/>
    </row>
    <row r="37" customFormat="false" ht="33" hidden="false" customHeight="true" outlineLevel="0" collapsed="false">
      <c r="A37" s="150" t="n">
        <f aca="false">A36+1</f>
        <v>26</v>
      </c>
      <c r="B37" s="190" t="str">
        <f aca="false">IF('(入力①) 基本情報入力シート'!C58="","",'(入力①) 基本情報入力シート'!C58)</f>
        <v/>
      </c>
      <c r="C37" s="191" t="str">
        <f aca="false">IF('(入力①) 基本情報入力シート'!D58="","",'(入力①) 基本情報入力シート'!D58)</f>
        <v/>
      </c>
      <c r="D37" s="191" t="str">
        <f aca="false">IF('(入力①) 基本情報入力シート'!E58="","",'(入力①) 基本情報入力シート'!E58)</f>
        <v/>
      </c>
      <c r="E37" s="191" t="str">
        <f aca="false">IF('(入力①) 基本情報入力シート'!F58="","",'(入力①) 基本情報入力シート'!F58)</f>
        <v/>
      </c>
      <c r="F37" s="191" t="str">
        <f aca="false">IF('(入力①) 基本情報入力シート'!G58="","",'(入力①) 基本情報入力シート'!G58)</f>
        <v/>
      </c>
      <c r="G37" s="191" t="str">
        <f aca="false">IF('(入力①) 基本情報入力シート'!H58="","",'(入力①) 基本情報入力シート'!H58)</f>
        <v/>
      </c>
      <c r="H37" s="191" t="str">
        <f aca="false">IF('(入力①) 基本情報入力シート'!I58="","",'(入力①) 基本情報入力シート'!I58)</f>
        <v/>
      </c>
      <c r="I37" s="191" t="str">
        <f aca="false">IF('(入力①) 基本情報入力シート'!J58="","",'(入力①) 基本情報入力シート'!J58)</f>
        <v/>
      </c>
      <c r="J37" s="191" t="str">
        <f aca="false">IF('(入力①) 基本情報入力シート'!K58="","",'(入力①) 基本情報入力シート'!K58)</f>
        <v/>
      </c>
      <c r="K37" s="192" t="str">
        <f aca="false">IF('(入力①) 基本情報入力シート'!L58="","",'(入力①) 基本情報入力シート'!L58)</f>
        <v/>
      </c>
      <c r="L37" s="156" t="str">
        <f aca="false">IF('(入力①) 基本情報入力シート'!M58="","",'(入力①) 基本情報入力シート'!M58)</f>
        <v/>
      </c>
      <c r="M37" s="156" t="str">
        <f aca="false">IF('(入力①) 基本情報入力シート'!R58="","",'(入力①) 基本情報入力シート'!R58)</f>
        <v/>
      </c>
      <c r="N37" s="156" t="str">
        <f aca="false">IF('(入力①) 基本情報入力シート'!W58="","",'(入力①) 基本情報入力シート'!W58)</f>
        <v/>
      </c>
      <c r="O37" s="156" t="str">
        <f aca="false">IF('(入力①) 基本情報入力シート'!X58="","",'(入力①) 基本情報入力シート'!X58)</f>
        <v/>
      </c>
      <c r="P37" s="157" t="str">
        <f aca="false">IF('(入力①) 基本情報入力シート'!Y58="","",'(入力①) 基本情報入力シート'!Y58)</f>
        <v/>
      </c>
      <c r="Q37" s="158" t="str">
        <f aca="false">IF('(入力①) 基本情報入力シート'!Z58="","",'(入力①) 基本情報入力シート'!Z58)</f>
        <v/>
      </c>
      <c r="R37" s="193" t="str">
        <f aca="false">IF('(入力①) 基本情報入力シート'!AA58="","",'(入力①) 基本情報入力シート'!AA58)</f>
        <v/>
      </c>
      <c r="S37" s="194"/>
      <c r="T37" s="195"/>
      <c r="U37" s="196" t="e">
        <f aca="false">IF(P37="","",VLOOKUP(P37,))</f>
        <v>#N/A</v>
      </c>
      <c r="V37" s="197"/>
      <c r="W37" s="163" t="s">
        <v>92</v>
      </c>
      <c r="X37" s="198"/>
      <c r="Y37" s="165" t="s">
        <v>93</v>
      </c>
      <c r="Z37" s="198"/>
      <c r="AA37" s="166" t="s">
        <v>94</v>
      </c>
      <c r="AB37" s="198"/>
      <c r="AC37" s="165" t="s">
        <v>93</v>
      </c>
      <c r="AD37" s="198"/>
      <c r="AE37" s="165" t="s">
        <v>95</v>
      </c>
      <c r="AF37" s="167" t="s">
        <v>96</v>
      </c>
      <c r="AG37" s="168" t="str">
        <f aca="false">IF(X37&gt;=1,(AB37*12+AD37)-(X37*12+Z37)+1,"")</f>
        <v/>
      </c>
      <c r="AH37" s="199" t="s">
        <v>97</v>
      </c>
      <c r="AI37" s="169" t="str">
        <f aca="false">IFERROR(ROUNDDOWN(ROUND(Q37*R37,0)*U37,0)*AG37,"")</f>
        <v/>
      </c>
      <c r="AJ37" s="101"/>
      <c r="AK37" s="200" t="str">
        <f aca="false">IFERROR(IF(AND(T37="特定加算Ⅰ",OR(V37="",V37="-",V37="いずれも取得していない")),"☓","○"),"")</f>
        <v>○</v>
      </c>
      <c r="AL37" s="201" t="str">
        <f aca="false">IFERROR(IF(AND(T37="特定加算Ⅰ",OR(V37="",V37="-",V37="いずれも取得していない")),"！特定加算Ⅰが選択されています。該当する介護福祉士配置等要件を選択してください。",""),"")</f>
        <v/>
      </c>
      <c r="AM37" s="202"/>
      <c r="AN37" s="202"/>
      <c r="AO37" s="202"/>
      <c r="AP37" s="202"/>
      <c r="AQ37" s="202"/>
      <c r="AR37" s="202"/>
      <c r="AS37" s="202"/>
      <c r="AT37" s="202"/>
      <c r="AU37" s="203"/>
    </row>
    <row r="38" customFormat="false" ht="33" hidden="false" customHeight="true" outlineLevel="0" collapsed="false">
      <c r="A38" s="150" t="n">
        <f aca="false">A37+1</f>
        <v>27</v>
      </c>
      <c r="B38" s="190" t="str">
        <f aca="false">IF('(入力①) 基本情報入力シート'!C59="","",'(入力①) 基本情報入力シート'!C59)</f>
        <v/>
      </c>
      <c r="C38" s="191" t="str">
        <f aca="false">IF('(入力①) 基本情報入力シート'!D59="","",'(入力①) 基本情報入力シート'!D59)</f>
        <v/>
      </c>
      <c r="D38" s="191" t="str">
        <f aca="false">IF('(入力①) 基本情報入力シート'!E59="","",'(入力①) 基本情報入力シート'!E59)</f>
        <v/>
      </c>
      <c r="E38" s="191" t="str">
        <f aca="false">IF('(入力①) 基本情報入力シート'!F59="","",'(入力①) 基本情報入力シート'!F59)</f>
        <v/>
      </c>
      <c r="F38" s="191" t="str">
        <f aca="false">IF('(入力①) 基本情報入力シート'!G59="","",'(入力①) 基本情報入力シート'!G59)</f>
        <v/>
      </c>
      <c r="G38" s="191" t="str">
        <f aca="false">IF('(入力①) 基本情報入力シート'!H59="","",'(入力①) 基本情報入力シート'!H59)</f>
        <v/>
      </c>
      <c r="H38" s="191" t="str">
        <f aca="false">IF('(入力①) 基本情報入力シート'!I59="","",'(入力①) 基本情報入力シート'!I59)</f>
        <v/>
      </c>
      <c r="I38" s="191" t="str">
        <f aca="false">IF('(入力①) 基本情報入力シート'!J59="","",'(入力①) 基本情報入力シート'!J59)</f>
        <v/>
      </c>
      <c r="J38" s="191" t="str">
        <f aca="false">IF('(入力①) 基本情報入力シート'!K59="","",'(入力①) 基本情報入力シート'!K59)</f>
        <v/>
      </c>
      <c r="K38" s="192" t="str">
        <f aca="false">IF('(入力①) 基本情報入力シート'!L59="","",'(入力①) 基本情報入力シート'!L59)</f>
        <v/>
      </c>
      <c r="L38" s="156" t="str">
        <f aca="false">IF('(入力①) 基本情報入力シート'!M59="","",'(入力①) 基本情報入力シート'!M59)</f>
        <v/>
      </c>
      <c r="M38" s="156" t="str">
        <f aca="false">IF('(入力①) 基本情報入力シート'!R59="","",'(入力①) 基本情報入力シート'!R59)</f>
        <v/>
      </c>
      <c r="N38" s="156" t="str">
        <f aca="false">IF('(入力①) 基本情報入力シート'!W59="","",'(入力①) 基本情報入力シート'!W59)</f>
        <v/>
      </c>
      <c r="O38" s="156" t="str">
        <f aca="false">IF('(入力①) 基本情報入力シート'!X59="","",'(入力①) 基本情報入力シート'!X59)</f>
        <v/>
      </c>
      <c r="P38" s="157" t="str">
        <f aca="false">IF('(入力①) 基本情報入力シート'!Y59="","",'(入力①) 基本情報入力シート'!Y59)</f>
        <v/>
      </c>
      <c r="Q38" s="158" t="str">
        <f aca="false">IF('(入力①) 基本情報入力シート'!Z59="","",'(入力①) 基本情報入力シート'!Z59)</f>
        <v/>
      </c>
      <c r="R38" s="193" t="str">
        <f aca="false">IF('(入力①) 基本情報入力シート'!AA59="","",'(入力①) 基本情報入力シート'!AA59)</f>
        <v/>
      </c>
      <c r="S38" s="194"/>
      <c r="T38" s="195"/>
      <c r="U38" s="196" t="e">
        <f aca="false">IF(P38="","",VLOOKUP(P38,))</f>
        <v>#N/A</v>
      </c>
      <c r="V38" s="197"/>
      <c r="W38" s="163" t="s">
        <v>92</v>
      </c>
      <c r="X38" s="198"/>
      <c r="Y38" s="165" t="s">
        <v>93</v>
      </c>
      <c r="Z38" s="198"/>
      <c r="AA38" s="166" t="s">
        <v>94</v>
      </c>
      <c r="AB38" s="198"/>
      <c r="AC38" s="165" t="s">
        <v>93</v>
      </c>
      <c r="AD38" s="198"/>
      <c r="AE38" s="165" t="s">
        <v>95</v>
      </c>
      <c r="AF38" s="167" t="s">
        <v>96</v>
      </c>
      <c r="AG38" s="168" t="str">
        <f aca="false">IF(X38&gt;=1,(AB38*12+AD38)-(X38*12+Z38)+1,"")</f>
        <v/>
      </c>
      <c r="AH38" s="199" t="s">
        <v>97</v>
      </c>
      <c r="AI38" s="169" t="str">
        <f aca="false">IFERROR(ROUNDDOWN(ROUND(Q38*R38,0)*U38,0)*AG38,"")</f>
        <v/>
      </c>
      <c r="AJ38" s="101"/>
      <c r="AK38" s="200" t="str">
        <f aca="false">IFERROR(IF(AND(T38="特定加算Ⅰ",OR(V38="",V38="-",V38="いずれも取得していない")),"☓","○"),"")</f>
        <v>○</v>
      </c>
      <c r="AL38" s="201" t="str">
        <f aca="false">IFERROR(IF(AND(T38="特定加算Ⅰ",OR(V38="",V38="-",V38="いずれも取得していない")),"！特定加算Ⅰが選択されています。該当する介護福祉士配置等要件を選択してください。",""),"")</f>
        <v/>
      </c>
      <c r="AM38" s="202"/>
      <c r="AN38" s="202"/>
      <c r="AO38" s="202"/>
      <c r="AP38" s="202"/>
      <c r="AQ38" s="202"/>
      <c r="AR38" s="202"/>
      <c r="AS38" s="202"/>
      <c r="AT38" s="202"/>
      <c r="AU38" s="203"/>
    </row>
    <row r="39" customFormat="false" ht="33" hidden="false" customHeight="true" outlineLevel="0" collapsed="false">
      <c r="A39" s="150" t="n">
        <f aca="false">A38+1</f>
        <v>28</v>
      </c>
      <c r="B39" s="190" t="str">
        <f aca="false">IF('(入力①) 基本情報入力シート'!C60="","",'(入力①) 基本情報入力シート'!C60)</f>
        <v/>
      </c>
      <c r="C39" s="191" t="str">
        <f aca="false">IF('(入力①) 基本情報入力シート'!D60="","",'(入力①) 基本情報入力シート'!D60)</f>
        <v/>
      </c>
      <c r="D39" s="191" t="str">
        <f aca="false">IF('(入力①) 基本情報入力シート'!E60="","",'(入力①) 基本情報入力シート'!E60)</f>
        <v/>
      </c>
      <c r="E39" s="191" t="str">
        <f aca="false">IF('(入力①) 基本情報入力シート'!F60="","",'(入力①) 基本情報入力シート'!F60)</f>
        <v/>
      </c>
      <c r="F39" s="191" t="str">
        <f aca="false">IF('(入力①) 基本情報入力シート'!G60="","",'(入力①) 基本情報入力シート'!G60)</f>
        <v/>
      </c>
      <c r="G39" s="191" t="str">
        <f aca="false">IF('(入力①) 基本情報入力シート'!H60="","",'(入力①) 基本情報入力シート'!H60)</f>
        <v/>
      </c>
      <c r="H39" s="191" t="str">
        <f aca="false">IF('(入力①) 基本情報入力シート'!I60="","",'(入力①) 基本情報入力シート'!I60)</f>
        <v/>
      </c>
      <c r="I39" s="191" t="str">
        <f aca="false">IF('(入力①) 基本情報入力シート'!J60="","",'(入力①) 基本情報入力シート'!J60)</f>
        <v/>
      </c>
      <c r="J39" s="191" t="str">
        <f aca="false">IF('(入力①) 基本情報入力シート'!K60="","",'(入力①) 基本情報入力シート'!K60)</f>
        <v/>
      </c>
      <c r="K39" s="192" t="str">
        <f aca="false">IF('(入力①) 基本情報入力シート'!L60="","",'(入力①) 基本情報入力シート'!L60)</f>
        <v/>
      </c>
      <c r="L39" s="156" t="str">
        <f aca="false">IF('(入力①) 基本情報入力シート'!M60="","",'(入力①) 基本情報入力シート'!M60)</f>
        <v/>
      </c>
      <c r="M39" s="156" t="str">
        <f aca="false">IF('(入力①) 基本情報入力シート'!R60="","",'(入力①) 基本情報入力シート'!R60)</f>
        <v/>
      </c>
      <c r="N39" s="156" t="str">
        <f aca="false">IF('(入力①) 基本情報入力シート'!W60="","",'(入力①) 基本情報入力シート'!W60)</f>
        <v/>
      </c>
      <c r="O39" s="156" t="str">
        <f aca="false">IF('(入力①) 基本情報入力シート'!X60="","",'(入力①) 基本情報入力シート'!X60)</f>
        <v/>
      </c>
      <c r="P39" s="157" t="str">
        <f aca="false">IF('(入力①) 基本情報入力シート'!Y60="","",'(入力①) 基本情報入力シート'!Y60)</f>
        <v/>
      </c>
      <c r="Q39" s="158" t="str">
        <f aca="false">IF('(入力①) 基本情報入力シート'!Z60="","",'(入力①) 基本情報入力シート'!Z60)</f>
        <v/>
      </c>
      <c r="R39" s="193" t="str">
        <f aca="false">IF('(入力①) 基本情報入力シート'!AA60="","",'(入力①) 基本情報入力シート'!AA60)</f>
        <v/>
      </c>
      <c r="S39" s="194"/>
      <c r="T39" s="195"/>
      <c r="U39" s="196" t="e">
        <f aca="false">IF(P39="","",VLOOKUP(P39,))</f>
        <v>#N/A</v>
      </c>
      <c r="V39" s="197"/>
      <c r="W39" s="163" t="s">
        <v>92</v>
      </c>
      <c r="X39" s="198"/>
      <c r="Y39" s="165" t="s">
        <v>93</v>
      </c>
      <c r="Z39" s="198"/>
      <c r="AA39" s="166" t="s">
        <v>94</v>
      </c>
      <c r="AB39" s="198"/>
      <c r="AC39" s="165" t="s">
        <v>93</v>
      </c>
      <c r="AD39" s="198"/>
      <c r="AE39" s="165" t="s">
        <v>95</v>
      </c>
      <c r="AF39" s="167" t="s">
        <v>96</v>
      </c>
      <c r="AG39" s="168" t="str">
        <f aca="false">IF(X39&gt;=1,(AB39*12+AD39)-(X39*12+Z39)+1,"")</f>
        <v/>
      </c>
      <c r="AH39" s="199" t="s">
        <v>97</v>
      </c>
      <c r="AI39" s="169" t="str">
        <f aca="false">IFERROR(ROUNDDOWN(ROUND(Q39*R39,0)*U39,0)*AG39,"")</f>
        <v/>
      </c>
      <c r="AJ39" s="101"/>
      <c r="AK39" s="200" t="str">
        <f aca="false">IFERROR(IF(AND(T39="特定加算Ⅰ",OR(V39="",V39="-",V39="いずれも取得していない")),"☓","○"),"")</f>
        <v>○</v>
      </c>
      <c r="AL39" s="201" t="str">
        <f aca="false">IFERROR(IF(AND(T39="特定加算Ⅰ",OR(V39="",V39="-",V39="いずれも取得していない")),"！特定加算Ⅰが選択されています。該当する介護福祉士配置等要件を選択してください。",""),"")</f>
        <v/>
      </c>
      <c r="AM39" s="202"/>
      <c r="AN39" s="202"/>
      <c r="AO39" s="202"/>
      <c r="AP39" s="202"/>
      <c r="AQ39" s="202"/>
      <c r="AR39" s="202"/>
      <c r="AS39" s="202"/>
      <c r="AT39" s="202"/>
      <c r="AU39" s="203"/>
    </row>
    <row r="40" customFormat="false" ht="33" hidden="false" customHeight="true" outlineLevel="0" collapsed="false">
      <c r="A40" s="150" t="n">
        <f aca="false">A39+1</f>
        <v>29</v>
      </c>
      <c r="B40" s="190" t="str">
        <f aca="false">IF('(入力①) 基本情報入力シート'!C61="","",'(入力①) 基本情報入力シート'!C61)</f>
        <v/>
      </c>
      <c r="C40" s="191" t="str">
        <f aca="false">IF('(入力①) 基本情報入力シート'!D61="","",'(入力①) 基本情報入力シート'!D61)</f>
        <v/>
      </c>
      <c r="D40" s="191" t="str">
        <f aca="false">IF('(入力①) 基本情報入力シート'!E61="","",'(入力①) 基本情報入力シート'!E61)</f>
        <v/>
      </c>
      <c r="E40" s="191" t="str">
        <f aca="false">IF('(入力①) 基本情報入力シート'!F61="","",'(入力①) 基本情報入力シート'!F61)</f>
        <v/>
      </c>
      <c r="F40" s="191" t="str">
        <f aca="false">IF('(入力①) 基本情報入力シート'!G61="","",'(入力①) 基本情報入力シート'!G61)</f>
        <v/>
      </c>
      <c r="G40" s="191" t="str">
        <f aca="false">IF('(入力①) 基本情報入力シート'!H61="","",'(入力①) 基本情報入力シート'!H61)</f>
        <v/>
      </c>
      <c r="H40" s="191" t="str">
        <f aca="false">IF('(入力①) 基本情報入力シート'!I61="","",'(入力①) 基本情報入力シート'!I61)</f>
        <v/>
      </c>
      <c r="I40" s="191" t="str">
        <f aca="false">IF('(入力①) 基本情報入力シート'!J61="","",'(入力①) 基本情報入力シート'!J61)</f>
        <v/>
      </c>
      <c r="J40" s="191" t="str">
        <f aca="false">IF('(入力①) 基本情報入力シート'!K61="","",'(入力①) 基本情報入力シート'!K61)</f>
        <v/>
      </c>
      <c r="K40" s="192" t="str">
        <f aca="false">IF('(入力①) 基本情報入力シート'!L61="","",'(入力①) 基本情報入力シート'!L61)</f>
        <v/>
      </c>
      <c r="L40" s="156" t="str">
        <f aca="false">IF('(入力①) 基本情報入力シート'!M61="","",'(入力①) 基本情報入力シート'!M61)</f>
        <v/>
      </c>
      <c r="M40" s="156" t="str">
        <f aca="false">IF('(入力①) 基本情報入力シート'!R61="","",'(入力①) 基本情報入力シート'!R61)</f>
        <v/>
      </c>
      <c r="N40" s="156" t="str">
        <f aca="false">IF('(入力①) 基本情報入力シート'!W61="","",'(入力①) 基本情報入力シート'!W61)</f>
        <v/>
      </c>
      <c r="O40" s="156" t="str">
        <f aca="false">IF('(入力①) 基本情報入力シート'!X61="","",'(入力①) 基本情報入力シート'!X61)</f>
        <v/>
      </c>
      <c r="P40" s="157" t="str">
        <f aca="false">IF('(入力①) 基本情報入力シート'!Y61="","",'(入力①) 基本情報入力シート'!Y61)</f>
        <v/>
      </c>
      <c r="Q40" s="158" t="str">
        <f aca="false">IF('(入力①) 基本情報入力シート'!Z61="","",'(入力①) 基本情報入力シート'!Z61)</f>
        <v/>
      </c>
      <c r="R40" s="193" t="str">
        <f aca="false">IF('(入力①) 基本情報入力シート'!AA61="","",'(入力①) 基本情報入力シート'!AA61)</f>
        <v/>
      </c>
      <c r="S40" s="194"/>
      <c r="T40" s="195"/>
      <c r="U40" s="196" t="e">
        <f aca="false">IF(P40="","",VLOOKUP(P40,))</f>
        <v>#N/A</v>
      </c>
      <c r="V40" s="197"/>
      <c r="W40" s="163" t="s">
        <v>92</v>
      </c>
      <c r="X40" s="198"/>
      <c r="Y40" s="165" t="s">
        <v>93</v>
      </c>
      <c r="Z40" s="198"/>
      <c r="AA40" s="166" t="s">
        <v>94</v>
      </c>
      <c r="AB40" s="198"/>
      <c r="AC40" s="165" t="s">
        <v>93</v>
      </c>
      <c r="AD40" s="198"/>
      <c r="AE40" s="165" t="s">
        <v>95</v>
      </c>
      <c r="AF40" s="167" t="s">
        <v>96</v>
      </c>
      <c r="AG40" s="168" t="str">
        <f aca="false">IF(X40&gt;=1,(AB40*12+AD40)-(X40*12+Z40)+1,"")</f>
        <v/>
      </c>
      <c r="AH40" s="199" t="s">
        <v>97</v>
      </c>
      <c r="AI40" s="169" t="str">
        <f aca="false">IFERROR(ROUNDDOWN(ROUND(Q40*R40,0)*U40,0)*AG40,"")</f>
        <v/>
      </c>
      <c r="AJ40" s="101"/>
      <c r="AK40" s="200" t="str">
        <f aca="false">IFERROR(IF(AND(T40="特定加算Ⅰ",OR(V40="",V40="-",V40="いずれも取得していない")),"☓","○"),"")</f>
        <v>○</v>
      </c>
      <c r="AL40" s="201" t="str">
        <f aca="false">IFERROR(IF(AND(T40="特定加算Ⅰ",OR(V40="",V40="-",V40="いずれも取得していない")),"！特定加算Ⅰが選択されています。該当する介護福祉士配置等要件を選択してください。",""),"")</f>
        <v/>
      </c>
      <c r="AM40" s="202"/>
      <c r="AN40" s="202"/>
      <c r="AO40" s="202"/>
      <c r="AP40" s="202"/>
      <c r="AQ40" s="202"/>
      <c r="AR40" s="202"/>
      <c r="AS40" s="202"/>
      <c r="AT40" s="202"/>
      <c r="AU40" s="203"/>
    </row>
    <row r="41" customFormat="false" ht="33" hidden="false" customHeight="true" outlineLevel="0" collapsed="false">
      <c r="A41" s="150" t="n">
        <f aca="false">A40+1</f>
        <v>30</v>
      </c>
      <c r="B41" s="190" t="str">
        <f aca="false">IF('(入力①) 基本情報入力シート'!C62="","",'(入力①) 基本情報入力シート'!C62)</f>
        <v/>
      </c>
      <c r="C41" s="191" t="str">
        <f aca="false">IF('(入力①) 基本情報入力シート'!D62="","",'(入力①) 基本情報入力シート'!D62)</f>
        <v/>
      </c>
      <c r="D41" s="191" t="str">
        <f aca="false">IF('(入力①) 基本情報入力シート'!E62="","",'(入力①) 基本情報入力シート'!E62)</f>
        <v/>
      </c>
      <c r="E41" s="191" t="str">
        <f aca="false">IF('(入力①) 基本情報入力シート'!F62="","",'(入力①) 基本情報入力シート'!F62)</f>
        <v/>
      </c>
      <c r="F41" s="191" t="str">
        <f aca="false">IF('(入力①) 基本情報入力シート'!G62="","",'(入力①) 基本情報入力シート'!G62)</f>
        <v/>
      </c>
      <c r="G41" s="191" t="str">
        <f aca="false">IF('(入力①) 基本情報入力シート'!H62="","",'(入力①) 基本情報入力シート'!H62)</f>
        <v/>
      </c>
      <c r="H41" s="191" t="str">
        <f aca="false">IF('(入力①) 基本情報入力シート'!I62="","",'(入力①) 基本情報入力シート'!I62)</f>
        <v/>
      </c>
      <c r="I41" s="191" t="str">
        <f aca="false">IF('(入力①) 基本情報入力シート'!J62="","",'(入力①) 基本情報入力シート'!J62)</f>
        <v/>
      </c>
      <c r="J41" s="191" t="str">
        <f aca="false">IF('(入力①) 基本情報入力シート'!K62="","",'(入力①) 基本情報入力シート'!K62)</f>
        <v/>
      </c>
      <c r="K41" s="192" t="str">
        <f aca="false">IF('(入力①) 基本情報入力シート'!L62="","",'(入力①) 基本情報入力シート'!L62)</f>
        <v/>
      </c>
      <c r="L41" s="156" t="str">
        <f aca="false">IF('(入力①) 基本情報入力シート'!M62="","",'(入力①) 基本情報入力シート'!M62)</f>
        <v/>
      </c>
      <c r="M41" s="156" t="str">
        <f aca="false">IF('(入力①) 基本情報入力シート'!R62="","",'(入力①) 基本情報入力シート'!R62)</f>
        <v/>
      </c>
      <c r="N41" s="156" t="str">
        <f aca="false">IF('(入力①) 基本情報入力シート'!W62="","",'(入力①) 基本情報入力シート'!W62)</f>
        <v/>
      </c>
      <c r="O41" s="156" t="str">
        <f aca="false">IF('(入力①) 基本情報入力シート'!X62="","",'(入力①) 基本情報入力シート'!X62)</f>
        <v/>
      </c>
      <c r="P41" s="157" t="str">
        <f aca="false">IF('(入力①) 基本情報入力シート'!Y62="","",'(入力①) 基本情報入力シート'!Y62)</f>
        <v/>
      </c>
      <c r="Q41" s="158" t="str">
        <f aca="false">IF('(入力①) 基本情報入力シート'!Z62="","",'(入力①) 基本情報入力シート'!Z62)</f>
        <v/>
      </c>
      <c r="R41" s="193" t="str">
        <f aca="false">IF('(入力①) 基本情報入力シート'!AA62="","",'(入力①) 基本情報入力シート'!AA62)</f>
        <v/>
      </c>
      <c r="S41" s="194"/>
      <c r="T41" s="195"/>
      <c r="U41" s="196" t="e">
        <f aca="false">IF(P41="","",VLOOKUP(P41,))</f>
        <v>#N/A</v>
      </c>
      <c r="V41" s="197"/>
      <c r="W41" s="163" t="s">
        <v>92</v>
      </c>
      <c r="X41" s="198"/>
      <c r="Y41" s="165" t="s">
        <v>93</v>
      </c>
      <c r="Z41" s="198"/>
      <c r="AA41" s="166" t="s">
        <v>94</v>
      </c>
      <c r="AB41" s="198"/>
      <c r="AC41" s="165" t="s">
        <v>93</v>
      </c>
      <c r="AD41" s="198"/>
      <c r="AE41" s="165" t="s">
        <v>95</v>
      </c>
      <c r="AF41" s="167" t="s">
        <v>96</v>
      </c>
      <c r="AG41" s="168" t="str">
        <f aca="false">IF(X41&gt;=1,(AB41*12+AD41)-(X41*12+Z41)+1,"")</f>
        <v/>
      </c>
      <c r="AH41" s="199" t="s">
        <v>97</v>
      </c>
      <c r="AI41" s="169" t="str">
        <f aca="false">IFERROR(ROUNDDOWN(ROUND(Q41*R41,0)*U41,0)*AG41,"")</f>
        <v/>
      </c>
      <c r="AJ41" s="101"/>
      <c r="AK41" s="200" t="str">
        <f aca="false">IFERROR(IF(AND(T41="特定加算Ⅰ",OR(V41="",V41="-",V41="いずれも取得していない")),"☓","○"),"")</f>
        <v>○</v>
      </c>
      <c r="AL41" s="201" t="str">
        <f aca="false">IFERROR(IF(AND(T41="特定加算Ⅰ",OR(V41="",V41="-",V41="いずれも取得していない")),"！特定加算Ⅰが選択されています。該当する介護福祉士配置等要件を選択してください。",""),"")</f>
        <v/>
      </c>
      <c r="AM41" s="202"/>
      <c r="AN41" s="202"/>
      <c r="AO41" s="202"/>
      <c r="AP41" s="202"/>
      <c r="AQ41" s="202"/>
      <c r="AR41" s="202"/>
      <c r="AS41" s="202"/>
      <c r="AT41" s="202"/>
      <c r="AU41" s="203"/>
    </row>
    <row r="42" customFormat="false" ht="33" hidden="false" customHeight="true" outlineLevel="0" collapsed="false">
      <c r="A42" s="150" t="n">
        <f aca="false">A41+1</f>
        <v>31</v>
      </c>
      <c r="B42" s="190" t="str">
        <f aca="false">IF('(入力①) 基本情報入力シート'!C63="","",'(入力①) 基本情報入力シート'!C63)</f>
        <v/>
      </c>
      <c r="C42" s="191" t="str">
        <f aca="false">IF('(入力①) 基本情報入力シート'!D63="","",'(入力①) 基本情報入力シート'!D63)</f>
        <v/>
      </c>
      <c r="D42" s="191" t="str">
        <f aca="false">IF('(入力①) 基本情報入力シート'!E63="","",'(入力①) 基本情報入力シート'!E63)</f>
        <v/>
      </c>
      <c r="E42" s="191" t="str">
        <f aca="false">IF('(入力①) 基本情報入力シート'!F63="","",'(入力①) 基本情報入力シート'!F63)</f>
        <v/>
      </c>
      <c r="F42" s="191" t="str">
        <f aca="false">IF('(入力①) 基本情報入力シート'!G63="","",'(入力①) 基本情報入力シート'!G63)</f>
        <v/>
      </c>
      <c r="G42" s="191" t="str">
        <f aca="false">IF('(入力①) 基本情報入力シート'!H63="","",'(入力①) 基本情報入力シート'!H63)</f>
        <v/>
      </c>
      <c r="H42" s="191" t="str">
        <f aca="false">IF('(入力①) 基本情報入力シート'!I63="","",'(入力①) 基本情報入力シート'!I63)</f>
        <v/>
      </c>
      <c r="I42" s="191" t="str">
        <f aca="false">IF('(入力①) 基本情報入力シート'!J63="","",'(入力①) 基本情報入力シート'!J63)</f>
        <v/>
      </c>
      <c r="J42" s="191" t="str">
        <f aca="false">IF('(入力①) 基本情報入力シート'!K63="","",'(入力①) 基本情報入力シート'!K63)</f>
        <v/>
      </c>
      <c r="K42" s="192" t="str">
        <f aca="false">IF('(入力①) 基本情報入力シート'!L63="","",'(入力①) 基本情報入力シート'!L63)</f>
        <v/>
      </c>
      <c r="L42" s="156" t="str">
        <f aca="false">IF('(入力①) 基本情報入力シート'!M63="","",'(入力①) 基本情報入力シート'!M63)</f>
        <v/>
      </c>
      <c r="M42" s="156" t="str">
        <f aca="false">IF('(入力①) 基本情報入力シート'!R63="","",'(入力①) 基本情報入力シート'!R63)</f>
        <v/>
      </c>
      <c r="N42" s="156" t="str">
        <f aca="false">IF('(入力①) 基本情報入力シート'!W63="","",'(入力①) 基本情報入力シート'!W63)</f>
        <v/>
      </c>
      <c r="O42" s="156" t="str">
        <f aca="false">IF('(入力①) 基本情報入力シート'!X63="","",'(入力①) 基本情報入力シート'!X63)</f>
        <v/>
      </c>
      <c r="P42" s="157" t="str">
        <f aca="false">IF('(入力①) 基本情報入力シート'!Y63="","",'(入力①) 基本情報入力シート'!Y63)</f>
        <v/>
      </c>
      <c r="Q42" s="158" t="str">
        <f aca="false">IF('(入力①) 基本情報入力シート'!Z63="","",'(入力①) 基本情報入力シート'!Z63)</f>
        <v/>
      </c>
      <c r="R42" s="193" t="str">
        <f aca="false">IF('(入力①) 基本情報入力シート'!AA63="","",'(入力①) 基本情報入力シート'!AA63)</f>
        <v/>
      </c>
      <c r="S42" s="194"/>
      <c r="T42" s="195"/>
      <c r="U42" s="196" t="e">
        <f aca="false">IF(P42="","",VLOOKUP(P42,))</f>
        <v>#N/A</v>
      </c>
      <c r="V42" s="197"/>
      <c r="W42" s="163" t="s">
        <v>92</v>
      </c>
      <c r="X42" s="198"/>
      <c r="Y42" s="165" t="s">
        <v>93</v>
      </c>
      <c r="Z42" s="198"/>
      <c r="AA42" s="166" t="s">
        <v>94</v>
      </c>
      <c r="AB42" s="198"/>
      <c r="AC42" s="165" t="s">
        <v>93</v>
      </c>
      <c r="AD42" s="198"/>
      <c r="AE42" s="165" t="s">
        <v>95</v>
      </c>
      <c r="AF42" s="167" t="s">
        <v>96</v>
      </c>
      <c r="AG42" s="168" t="str">
        <f aca="false">IF(X42&gt;=1,(AB42*12+AD42)-(X42*12+Z42)+1,"")</f>
        <v/>
      </c>
      <c r="AH42" s="199" t="s">
        <v>97</v>
      </c>
      <c r="AI42" s="169" t="str">
        <f aca="false">IFERROR(ROUNDDOWN(ROUND(Q42*R42,0)*U42,0)*AG42,"")</f>
        <v/>
      </c>
      <c r="AJ42" s="101"/>
      <c r="AK42" s="200" t="str">
        <f aca="false">IFERROR(IF(AND(T42="特定加算Ⅰ",OR(V42="",V42="-",V42="いずれも取得していない")),"☓","○"),"")</f>
        <v>○</v>
      </c>
      <c r="AL42" s="201" t="str">
        <f aca="false">IFERROR(IF(AND(T42="特定加算Ⅰ",OR(V42="",V42="-",V42="いずれも取得していない")),"！特定加算Ⅰが選択されています。該当する介護福祉士配置等要件を選択してください。",""),"")</f>
        <v/>
      </c>
      <c r="AM42" s="202"/>
      <c r="AN42" s="202"/>
      <c r="AO42" s="202"/>
      <c r="AP42" s="202"/>
      <c r="AQ42" s="202"/>
      <c r="AR42" s="202"/>
      <c r="AS42" s="202"/>
      <c r="AT42" s="202"/>
      <c r="AU42" s="203"/>
    </row>
    <row r="43" customFormat="false" ht="33" hidden="false" customHeight="true" outlineLevel="0" collapsed="false">
      <c r="A43" s="150" t="n">
        <f aca="false">A42+1</f>
        <v>32</v>
      </c>
      <c r="B43" s="190" t="str">
        <f aca="false">IF('(入力①) 基本情報入力シート'!C64="","",'(入力①) 基本情報入力シート'!C64)</f>
        <v/>
      </c>
      <c r="C43" s="191" t="str">
        <f aca="false">IF('(入力①) 基本情報入力シート'!D64="","",'(入力①) 基本情報入力シート'!D64)</f>
        <v/>
      </c>
      <c r="D43" s="191" t="str">
        <f aca="false">IF('(入力①) 基本情報入力シート'!E64="","",'(入力①) 基本情報入力シート'!E64)</f>
        <v/>
      </c>
      <c r="E43" s="191" t="str">
        <f aca="false">IF('(入力①) 基本情報入力シート'!F64="","",'(入力①) 基本情報入力シート'!F64)</f>
        <v/>
      </c>
      <c r="F43" s="191" t="str">
        <f aca="false">IF('(入力①) 基本情報入力シート'!G64="","",'(入力①) 基本情報入力シート'!G64)</f>
        <v/>
      </c>
      <c r="G43" s="191" t="str">
        <f aca="false">IF('(入力①) 基本情報入力シート'!H64="","",'(入力①) 基本情報入力シート'!H64)</f>
        <v/>
      </c>
      <c r="H43" s="191" t="str">
        <f aca="false">IF('(入力①) 基本情報入力シート'!I64="","",'(入力①) 基本情報入力シート'!I64)</f>
        <v/>
      </c>
      <c r="I43" s="191" t="str">
        <f aca="false">IF('(入力①) 基本情報入力シート'!J64="","",'(入力①) 基本情報入力シート'!J64)</f>
        <v/>
      </c>
      <c r="J43" s="191" t="str">
        <f aca="false">IF('(入力①) 基本情報入力シート'!K64="","",'(入力①) 基本情報入力シート'!K64)</f>
        <v/>
      </c>
      <c r="K43" s="192" t="str">
        <f aca="false">IF('(入力①) 基本情報入力シート'!L64="","",'(入力①) 基本情報入力シート'!L64)</f>
        <v/>
      </c>
      <c r="L43" s="156" t="str">
        <f aca="false">IF('(入力①) 基本情報入力シート'!M64="","",'(入力①) 基本情報入力シート'!M64)</f>
        <v/>
      </c>
      <c r="M43" s="156" t="str">
        <f aca="false">IF('(入力①) 基本情報入力シート'!R64="","",'(入力①) 基本情報入力シート'!R64)</f>
        <v/>
      </c>
      <c r="N43" s="156" t="str">
        <f aca="false">IF('(入力①) 基本情報入力シート'!W64="","",'(入力①) 基本情報入力シート'!W64)</f>
        <v/>
      </c>
      <c r="O43" s="156" t="str">
        <f aca="false">IF('(入力①) 基本情報入力シート'!X64="","",'(入力①) 基本情報入力シート'!X64)</f>
        <v/>
      </c>
      <c r="P43" s="157" t="str">
        <f aca="false">IF('(入力①) 基本情報入力シート'!Y64="","",'(入力①) 基本情報入力シート'!Y64)</f>
        <v/>
      </c>
      <c r="Q43" s="158" t="str">
        <f aca="false">IF('(入力①) 基本情報入力シート'!Z64="","",'(入力①) 基本情報入力シート'!Z64)</f>
        <v/>
      </c>
      <c r="R43" s="193" t="str">
        <f aca="false">IF('(入力①) 基本情報入力シート'!AA64="","",'(入力①) 基本情報入力シート'!AA64)</f>
        <v/>
      </c>
      <c r="S43" s="194"/>
      <c r="T43" s="195"/>
      <c r="U43" s="196" t="e">
        <f aca="false">IF(P43="","",VLOOKUP(P43,))</f>
        <v>#N/A</v>
      </c>
      <c r="V43" s="197"/>
      <c r="W43" s="163" t="s">
        <v>92</v>
      </c>
      <c r="X43" s="198"/>
      <c r="Y43" s="165" t="s">
        <v>93</v>
      </c>
      <c r="Z43" s="198"/>
      <c r="AA43" s="166" t="s">
        <v>94</v>
      </c>
      <c r="AB43" s="198"/>
      <c r="AC43" s="165" t="s">
        <v>93</v>
      </c>
      <c r="AD43" s="198"/>
      <c r="AE43" s="165" t="s">
        <v>95</v>
      </c>
      <c r="AF43" s="167" t="s">
        <v>96</v>
      </c>
      <c r="AG43" s="168" t="str">
        <f aca="false">IF(X43&gt;=1,(AB43*12+AD43)-(X43*12+Z43)+1,"")</f>
        <v/>
      </c>
      <c r="AH43" s="199" t="s">
        <v>97</v>
      </c>
      <c r="AI43" s="169" t="str">
        <f aca="false">IFERROR(ROUNDDOWN(ROUND(Q43*R43,0)*U43,0)*AG43,"")</f>
        <v/>
      </c>
      <c r="AJ43" s="101"/>
      <c r="AK43" s="200" t="str">
        <f aca="false">IFERROR(IF(AND(T43="特定加算Ⅰ",OR(V43="",V43="-",V43="いずれも取得していない")),"☓","○"),"")</f>
        <v>○</v>
      </c>
      <c r="AL43" s="201" t="str">
        <f aca="false">IFERROR(IF(AND(T43="特定加算Ⅰ",OR(V43="",V43="-",V43="いずれも取得していない")),"！特定加算Ⅰが選択されています。該当する介護福祉士配置等要件を選択してください。",""),"")</f>
        <v/>
      </c>
      <c r="AM43" s="202"/>
      <c r="AN43" s="202"/>
      <c r="AO43" s="202"/>
      <c r="AP43" s="202"/>
      <c r="AQ43" s="202"/>
      <c r="AR43" s="202"/>
      <c r="AS43" s="202"/>
      <c r="AT43" s="202"/>
      <c r="AU43" s="203"/>
    </row>
    <row r="44" customFormat="false" ht="33" hidden="false" customHeight="true" outlineLevel="0" collapsed="false">
      <c r="A44" s="150" t="n">
        <f aca="false">A43+1</f>
        <v>33</v>
      </c>
      <c r="B44" s="190" t="str">
        <f aca="false">IF('(入力①) 基本情報入力シート'!C65="","",'(入力①) 基本情報入力シート'!C65)</f>
        <v/>
      </c>
      <c r="C44" s="191" t="str">
        <f aca="false">IF('(入力①) 基本情報入力シート'!D65="","",'(入力①) 基本情報入力シート'!D65)</f>
        <v/>
      </c>
      <c r="D44" s="191" t="str">
        <f aca="false">IF('(入力①) 基本情報入力シート'!E65="","",'(入力①) 基本情報入力シート'!E65)</f>
        <v/>
      </c>
      <c r="E44" s="191" t="str">
        <f aca="false">IF('(入力①) 基本情報入力シート'!F65="","",'(入力①) 基本情報入力シート'!F65)</f>
        <v/>
      </c>
      <c r="F44" s="191" t="str">
        <f aca="false">IF('(入力①) 基本情報入力シート'!G65="","",'(入力①) 基本情報入力シート'!G65)</f>
        <v/>
      </c>
      <c r="G44" s="191" t="str">
        <f aca="false">IF('(入力①) 基本情報入力シート'!H65="","",'(入力①) 基本情報入力シート'!H65)</f>
        <v/>
      </c>
      <c r="H44" s="191" t="str">
        <f aca="false">IF('(入力①) 基本情報入力シート'!I65="","",'(入力①) 基本情報入力シート'!I65)</f>
        <v/>
      </c>
      <c r="I44" s="191" t="str">
        <f aca="false">IF('(入力①) 基本情報入力シート'!J65="","",'(入力①) 基本情報入力シート'!J65)</f>
        <v/>
      </c>
      <c r="J44" s="191" t="str">
        <f aca="false">IF('(入力①) 基本情報入力シート'!K65="","",'(入力①) 基本情報入力シート'!K65)</f>
        <v/>
      </c>
      <c r="K44" s="192" t="str">
        <f aca="false">IF('(入力①) 基本情報入力シート'!L65="","",'(入力①) 基本情報入力シート'!L65)</f>
        <v/>
      </c>
      <c r="L44" s="156" t="str">
        <f aca="false">IF('(入力①) 基本情報入力シート'!M65="","",'(入力①) 基本情報入力シート'!M65)</f>
        <v/>
      </c>
      <c r="M44" s="156" t="str">
        <f aca="false">IF('(入力①) 基本情報入力シート'!R65="","",'(入力①) 基本情報入力シート'!R65)</f>
        <v/>
      </c>
      <c r="N44" s="156" t="str">
        <f aca="false">IF('(入力①) 基本情報入力シート'!W65="","",'(入力①) 基本情報入力シート'!W65)</f>
        <v/>
      </c>
      <c r="O44" s="156" t="str">
        <f aca="false">IF('(入力①) 基本情報入力シート'!X65="","",'(入力①) 基本情報入力シート'!X65)</f>
        <v/>
      </c>
      <c r="P44" s="157" t="str">
        <f aca="false">IF('(入力①) 基本情報入力シート'!Y65="","",'(入力①) 基本情報入力シート'!Y65)</f>
        <v/>
      </c>
      <c r="Q44" s="158" t="str">
        <f aca="false">IF('(入力①) 基本情報入力シート'!Z65="","",'(入力①) 基本情報入力シート'!Z65)</f>
        <v/>
      </c>
      <c r="R44" s="193" t="str">
        <f aca="false">IF('(入力①) 基本情報入力シート'!AA65="","",'(入力①) 基本情報入力シート'!AA65)</f>
        <v/>
      </c>
      <c r="S44" s="194"/>
      <c r="T44" s="195"/>
      <c r="U44" s="196" t="e">
        <f aca="false">IF(P44="","",VLOOKUP(P44,))</f>
        <v>#N/A</v>
      </c>
      <c r="V44" s="197"/>
      <c r="W44" s="163" t="s">
        <v>92</v>
      </c>
      <c r="X44" s="198"/>
      <c r="Y44" s="165" t="s">
        <v>93</v>
      </c>
      <c r="Z44" s="198"/>
      <c r="AA44" s="166" t="s">
        <v>94</v>
      </c>
      <c r="AB44" s="198"/>
      <c r="AC44" s="165" t="s">
        <v>93</v>
      </c>
      <c r="AD44" s="198"/>
      <c r="AE44" s="165" t="s">
        <v>95</v>
      </c>
      <c r="AF44" s="167" t="s">
        <v>96</v>
      </c>
      <c r="AG44" s="168" t="str">
        <f aca="false">IF(X44&gt;=1,(AB44*12+AD44)-(X44*12+Z44)+1,"")</f>
        <v/>
      </c>
      <c r="AH44" s="199" t="s">
        <v>97</v>
      </c>
      <c r="AI44" s="169" t="str">
        <f aca="false">IFERROR(ROUNDDOWN(ROUND(Q44*R44,0)*U44,0)*AG44,"")</f>
        <v/>
      </c>
      <c r="AJ44" s="101"/>
      <c r="AK44" s="200" t="str">
        <f aca="false">IFERROR(IF(AND(T44="特定加算Ⅰ",OR(V44="",V44="-",V44="いずれも取得していない")),"☓","○"),"")</f>
        <v>○</v>
      </c>
      <c r="AL44" s="201" t="str">
        <f aca="false">IFERROR(IF(AND(T44="特定加算Ⅰ",OR(V44="",V44="-",V44="いずれも取得していない")),"！特定加算Ⅰが選択されています。該当する介護福祉士配置等要件を選択してください。",""),"")</f>
        <v/>
      </c>
      <c r="AM44" s="202"/>
      <c r="AN44" s="202"/>
      <c r="AO44" s="202"/>
      <c r="AP44" s="202"/>
      <c r="AQ44" s="202"/>
      <c r="AR44" s="202"/>
      <c r="AS44" s="202"/>
      <c r="AT44" s="202"/>
      <c r="AU44" s="203"/>
    </row>
    <row r="45" customFormat="false" ht="33" hidden="false" customHeight="true" outlineLevel="0" collapsed="false">
      <c r="A45" s="150" t="n">
        <f aca="false">A44+1</f>
        <v>34</v>
      </c>
      <c r="B45" s="190" t="str">
        <f aca="false">IF('(入力①) 基本情報入力シート'!C66="","",'(入力①) 基本情報入力シート'!C66)</f>
        <v/>
      </c>
      <c r="C45" s="191" t="str">
        <f aca="false">IF('(入力①) 基本情報入力シート'!D66="","",'(入力①) 基本情報入力シート'!D66)</f>
        <v/>
      </c>
      <c r="D45" s="191" t="str">
        <f aca="false">IF('(入力①) 基本情報入力シート'!E66="","",'(入力①) 基本情報入力シート'!E66)</f>
        <v/>
      </c>
      <c r="E45" s="191" t="str">
        <f aca="false">IF('(入力①) 基本情報入力シート'!F66="","",'(入力①) 基本情報入力シート'!F66)</f>
        <v/>
      </c>
      <c r="F45" s="191" t="str">
        <f aca="false">IF('(入力①) 基本情報入力シート'!G66="","",'(入力①) 基本情報入力シート'!G66)</f>
        <v/>
      </c>
      <c r="G45" s="191" t="str">
        <f aca="false">IF('(入力①) 基本情報入力シート'!H66="","",'(入力①) 基本情報入力シート'!H66)</f>
        <v/>
      </c>
      <c r="H45" s="191" t="str">
        <f aca="false">IF('(入力①) 基本情報入力シート'!I66="","",'(入力①) 基本情報入力シート'!I66)</f>
        <v/>
      </c>
      <c r="I45" s="191" t="str">
        <f aca="false">IF('(入力①) 基本情報入力シート'!J66="","",'(入力①) 基本情報入力シート'!J66)</f>
        <v/>
      </c>
      <c r="J45" s="191" t="str">
        <f aca="false">IF('(入力①) 基本情報入力シート'!K66="","",'(入力①) 基本情報入力シート'!K66)</f>
        <v/>
      </c>
      <c r="K45" s="192" t="str">
        <f aca="false">IF('(入力①) 基本情報入力シート'!L66="","",'(入力①) 基本情報入力シート'!L66)</f>
        <v/>
      </c>
      <c r="L45" s="156" t="str">
        <f aca="false">IF('(入力①) 基本情報入力シート'!M66="","",'(入力①) 基本情報入力シート'!M66)</f>
        <v/>
      </c>
      <c r="M45" s="156" t="str">
        <f aca="false">IF('(入力①) 基本情報入力シート'!R66="","",'(入力①) 基本情報入力シート'!R66)</f>
        <v/>
      </c>
      <c r="N45" s="156" t="str">
        <f aca="false">IF('(入力①) 基本情報入力シート'!W66="","",'(入力①) 基本情報入力シート'!W66)</f>
        <v/>
      </c>
      <c r="O45" s="156" t="str">
        <f aca="false">IF('(入力①) 基本情報入力シート'!X66="","",'(入力①) 基本情報入力シート'!X66)</f>
        <v/>
      </c>
      <c r="P45" s="157" t="str">
        <f aca="false">IF('(入力①) 基本情報入力シート'!Y66="","",'(入力①) 基本情報入力シート'!Y66)</f>
        <v/>
      </c>
      <c r="Q45" s="158" t="str">
        <f aca="false">IF('(入力①) 基本情報入力シート'!Z66="","",'(入力①) 基本情報入力シート'!Z66)</f>
        <v/>
      </c>
      <c r="R45" s="193" t="str">
        <f aca="false">IF('(入力①) 基本情報入力シート'!AA66="","",'(入力①) 基本情報入力シート'!AA66)</f>
        <v/>
      </c>
      <c r="S45" s="194"/>
      <c r="T45" s="195"/>
      <c r="U45" s="196" t="e">
        <f aca="false">IF(P45="","",VLOOKUP(P45,))</f>
        <v>#N/A</v>
      </c>
      <c r="V45" s="197"/>
      <c r="W45" s="163" t="s">
        <v>92</v>
      </c>
      <c r="X45" s="198"/>
      <c r="Y45" s="165" t="s">
        <v>93</v>
      </c>
      <c r="Z45" s="198"/>
      <c r="AA45" s="166" t="s">
        <v>94</v>
      </c>
      <c r="AB45" s="198"/>
      <c r="AC45" s="165" t="s">
        <v>93</v>
      </c>
      <c r="AD45" s="198"/>
      <c r="AE45" s="165" t="s">
        <v>95</v>
      </c>
      <c r="AF45" s="167" t="s">
        <v>96</v>
      </c>
      <c r="AG45" s="168" t="str">
        <f aca="false">IF(X45&gt;=1,(AB45*12+AD45)-(X45*12+Z45)+1,"")</f>
        <v/>
      </c>
      <c r="AH45" s="199" t="s">
        <v>97</v>
      </c>
      <c r="AI45" s="169" t="str">
        <f aca="false">IFERROR(ROUNDDOWN(ROUND(Q45*R45,0)*U45,0)*AG45,"")</f>
        <v/>
      </c>
      <c r="AJ45" s="101"/>
      <c r="AK45" s="200" t="str">
        <f aca="false">IFERROR(IF(AND(T45="特定加算Ⅰ",OR(V45="",V45="-",V45="いずれも取得していない")),"☓","○"),"")</f>
        <v>○</v>
      </c>
      <c r="AL45" s="201" t="str">
        <f aca="false">IFERROR(IF(AND(T45="特定加算Ⅰ",OR(V45="",V45="-",V45="いずれも取得していない")),"！特定加算Ⅰが選択されています。該当する介護福祉士配置等要件を選択してください。",""),"")</f>
        <v/>
      </c>
      <c r="AM45" s="202"/>
      <c r="AN45" s="202"/>
      <c r="AO45" s="202"/>
      <c r="AP45" s="202"/>
      <c r="AQ45" s="202"/>
      <c r="AR45" s="202"/>
      <c r="AS45" s="202"/>
      <c r="AT45" s="202"/>
      <c r="AU45" s="203"/>
    </row>
    <row r="46" customFormat="false" ht="33" hidden="false" customHeight="true" outlineLevel="0" collapsed="false">
      <c r="A46" s="150" t="n">
        <f aca="false">A45+1</f>
        <v>35</v>
      </c>
      <c r="B46" s="190" t="str">
        <f aca="false">IF('(入力①) 基本情報入力シート'!C67="","",'(入力①) 基本情報入力シート'!C67)</f>
        <v/>
      </c>
      <c r="C46" s="191" t="str">
        <f aca="false">IF('(入力①) 基本情報入力シート'!D67="","",'(入力①) 基本情報入力シート'!D67)</f>
        <v/>
      </c>
      <c r="D46" s="191" t="str">
        <f aca="false">IF('(入力①) 基本情報入力シート'!E67="","",'(入力①) 基本情報入力シート'!E67)</f>
        <v/>
      </c>
      <c r="E46" s="191" t="str">
        <f aca="false">IF('(入力①) 基本情報入力シート'!F67="","",'(入力①) 基本情報入力シート'!F67)</f>
        <v/>
      </c>
      <c r="F46" s="191" t="str">
        <f aca="false">IF('(入力①) 基本情報入力シート'!G67="","",'(入力①) 基本情報入力シート'!G67)</f>
        <v/>
      </c>
      <c r="G46" s="191" t="str">
        <f aca="false">IF('(入力①) 基本情報入力シート'!H67="","",'(入力①) 基本情報入力シート'!H67)</f>
        <v/>
      </c>
      <c r="H46" s="191" t="str">
        <f aca="false">IF('(入力①) 基本情報入力シート'!I67="","",'(入力①) 基本情報入力シート'!I67)</f>
        <v/>
      </c>
      <c r="I46" s="191" t="str">
        <f aca="false">IF('(入力①) 基本情報入力シート'!J67="","",'(入力①) 基本情報入力シート'!J67)</f>
        <v/>
      </c>
      <c r="J46" s="191" t="str">
        <f aca="false">IF('(入力①) 基本情報入力シート'!K67="","",'(入力①) 基本情報入力シート'!K67)</f>
        <v/>
      </c>
      <c r="K46" s="192" t="str">
        <f aca="false">IF('(入力①) 基本情報入力シート'!L67="","",'(入力①) 基本情報入力シート'!L67)</f>
        <v/>
      </c>
      <c r="L46" s="156" t="str">
        <f aca="false">IF('(入力①) 基本情報入力シート'!M67="","",'(入力①) 基本情報入力シート'!M67)</f>
        <v/>
      </c>
      <c r="M46" s="156" t="str">
        <f aca="false">IF('(入力①) 基本情報入力シート'!R67="","",'(入力①) 基本情報入力シート'!R67)</f>
        <v/>
      </c>
      <c r="N46" s="156" t="str">
        <f aca="false">IF('(入力①) 基本情報入力シート'!W67="","",'(入力①) 基本情報入力シート'!W67)</f>
        <v/>
      </c>
      <c r="O46" s="156" t="str">
        <f aca="false">IF('(入力①) 基本情報入力シート'!X67="","",'(入力①) 基本情報入力シート'!X67)</f>
        <v/>
      </c>
      <c r="P46" s="157" t="str">
        <f aca="false">IF('(入力①) 基本情報入力シート'!Y67="","",'(入力①) 基本情報入力シート'!Y67)</f>
        <v/>
      </c>
      <c r="Q46" s="158" t="str">
        <f aca="false">IF('(入力①) 基本情報入力シート'!Z67="","",'(入力①) 基本情報入力シート'!Z67)</f>
        <v/>
      </c>
      <c r="R46" s="193" t="str">
        <f aca="false">IF('(入力①) 基本情報入力シート'!AA67="","",'(入力①) 基本情報入力シート'!AA67)</f>
        <v/>
      </c>
      <c r="S46" s="194"/>
      <c r="T46" s="195"/>
      <c r="U46" s="196" t="e">
        <f aca="false">IF(P46="","",VLOOKUP(P46,))</f>
        <v>#N/A</v>
      </c>
      <c r="V46" s="197"/>
      <c r="W46" s="163" t="s">
        <v>92</v>
      </c>
      <c r="X46" s="198"/>
      <c r="Y46" s="165" t="s">
        <v>93</v>
      </c>
      <c r="Z46" s="198"/>
      <c r="AA46" s="166" t="s">
        <v>94</v>
      </c>
      <c r="AB46" s="198"/>
      <c r="AC46" s="165" t="s">
        <v>93</v>
      </c>
      <c r="AD46" s="198"/>
      <c r="AE46" s="165" t="s">
        <v>95</v>
      </c>
      <c r="AF46" s="167" t="s">
        <v>96</v>
      </c>
      <c r="AG46" s="168" t="str">
        <f aca="false">IF(X46&gt;=1,(AB46*12+AD46)-(X46*12+Z46)+1,"")</f>
        <v/>
      </c>
      <c r="AH46" s="199" t="s">
        <v>97</v>
      </c>
      <c r="AI46" s="169" t="str">
        <f aca="false">IFERROR(ROUNDDOWN(ROUND(Q46*R46,0)*U46,0)*AG46,"")</f>
        <v/>
      </c>
      <c r="AJ46" s="101"/>
      <c r="AK46" s="200" t="str">
        <f aca="false">IFERROR(IF(AND(T46="特定加算Ⅰ",OR(V46="",V46="-",V46="いずれも取得していない")),"☓","○"),"")</f>
        <v>○</v>
      </c>
      <c r="AL46" s="201" t="str">
        <f aca="false">IFERROR(IF(AND(T46="特定加算Ⅰ",OR(V46="",V46="-",V46="いずれも取得していない")),"！特定加算Ⅰが選択されています。該当する介護福祉士配置等要件を選択してください。",""),"")</f>
        <v/>
      </c>
      <c r="AM46" s="202"/>
      <c r="AN46" s="202"/>
      <c r="AO46" s="202"/>
      <c r="AP46" s="202"/>
      <c r="AQ46" s="202"/>
      <c r="AR46" s="202"/>
      <c r="AS46" s="202"/>
      <c r="AT46" s="202"/>
      <c r="AU46" s="203"/>
    </row>
    <row r="47" customFormat="false" ht="33" hidden="false" customHeight="true" outlineLevel="0" collapsed="false">
      <c r="A47" s="150" t="n">
        <f aca="false">A46+1</f>
        <v>36</v>
      </c>
      <c r="B47" s="190" t="str">
        <f aca="false">IF('(入力①) 基本情報入力シート'!C68="","",'(入力①) 基本情報入力シート'!C68)</f>
        <v/>
      </c>
      <c r="C47" s="191" t="str">
        <f aca="false">IF('(入力①) 基本情報入力シート'!D68="","",'(入力①) 基本情報入力シート'!D68)</f>
        <v/>
      </c>
      <c r="D47" s="191" t="str">
        <f aca="false">IF('(入力①) 基本情報入力シート'!E68="","",'(入力①) 基本情報入力シート'!E68)</f>
        <v/>
      </c>
      <c r="E47" s="191" t="str">
        <f aca="false">IF('(入力①) 基本情報入力シート'!F68="","",'(入力①) 基本情報入力シート'!F68)</f>
        <v/>
      </c>
      <c r="F47" s="191" t="str">
        <f aca="false">IF('(入力①) 基本情報入力シート'!G68="","",'(入力①) 基本情報入力シート'!G68)</f>
        <v/>
      </c>
      <c r="G47" s="191" t="str">
        <f aca="false">IF('(入力①) 基本情報入力シート'!H68="","",'(入力①) 基本情報入力シート'!H68)</f>
        <v/>
      </c>
      <c r="H47" s="191" t="str">
        <f aca="false">IF('(入力①) 基本情報入力シート'!I68="","",'(入力①) 基本情報入力シート'!I68)</f>
        <v/>
      </c>
      <c r="I47" s="191" t="str">
        <f aca="false">IF('(入力①) 基本情報入力シート'!J68="","",'(入力①) 基本情報入力シート'!J68)</f>
        <v/>
      </c>
      <c r="J47" s="191" t="str">
        <f aca="false">IF('(入力①) 基本情報入力シート'!K68="","",'(入力①) 基本情報入力シート'!K68)</f>
        <v/>
      </c>
      <c r="K47" s="192" t="str">
        <f aca="false">IF('(入力①) 基本情報入力シート'!L68="","",'(入力①) 基本情報入力シート'!L68)</f>
        <v/>
      </c>
      <c r="L47" s="156" t="str">
        <f aca="false">IF('(入力①) 基本情報入力シート'!M68="","",'(入力①) 基本情報入力シート'!M68)</f>
        <v/>
      </c>
      <c r="M47" s="156" t="str">
        <f aca="false">IF('(入力①) 基本情報入力シート'!R68="","",'(入力①) 基本情報入力シート'!R68)</f>
        <v/>
      </c>
      <c r="N47" s="156" t="str">
        <f aca="false">IF('(入力①) 基本情報入力シート'!W68="","",'(入力①) 基本情報入力シート'!W68)</f>
        <v/>
      </c>
      <c r="O47" s="156" t="str">
        <f aca="false">IF('(入力①) 基本情報入力シート'!X68="","",'(入力①) 基本情報入力シート'!X68)</f>
        <v/>
      </c>
      <c r="P47" s="157" t="str">
        <f aca="false">IF('(入力①) 基本情報入力シート'!Y68="","",'(入力①) 基本情報入力シート'!Y68)</f>
        <v/>
      </c>
      <c r="Q47" s="158" t="str">
        <f aca="false">IF('(入力①) 基本情報入力シート'!Z68="","",'(入力①) 基本情報入力シート'!Z68)</f>
        <v/>
      </c>
      <c r="R47" s="193" t="str">
        <f aca="false">IF('(入力①) 基本情報入力シート'!AA68="","",'(入力①) 基本情報入力シート'!AA68)</f>
        <v/>
      </c>
      <c r="S47" s="194"/>
      <c r="T47" s="195"/>
      <c r="U47" s="196" t="e">
        <f aca="false">IF(P47="","",VLOOKUP(P47,))</f>
        <v>#N/A</v>
      </c>
      <c r="V47" s="197"/>
      <c r="W47" s="163" t="s">
        <v>92</v>
      </c>
      <c r="X47" s="198"/>
      <c r="Y47" s="165" t="s">
        <v>93</v>
      </c>
      <c r="Z47" s="198"/>
      <c r="AA47" s="166" t="s">
        <v>94</v>
      </c>
      <c r="AB47" s="198"/>
      <c r="AC47" s="165" t="s">
        <v>93</v>
      </c>
      <c r="AD47" s="198"/>
      <c r="AE47" s="165" t="s">
        <v>95</v>
      </c>
      <c r="AF47" s="167" t="s">
        <v>96</v>
      </c>
      <c r="AG47" s="168" t="str">
        <f aca="false">IF(X47&gt;=1,(AB47*12+AD47)-(X47*12+Z47)+1,"")</f>
        <v/>
      </c>
      <c r="AH47" s="199" t="s">
        <v>97</v>
      </c>
      <c r="AI47" s="169" t="str">
        <f aca="false">IFERROR(ROUNDDOWN(ROUND(Q47*R47,0)*U47,0)*AG47,"")</f>
        <v/>
      </c>
      <c r="AJ47" s="101"/>
      <c r="AK47" s="200" t="str">
        <f aca="false">IFERROR(IF(AND(T47="特定加算Ⅰ",OR(V47="",V47="-",V47="いずれも取得していない")),"☓","○"),"")</f>
        <v>○</v>
      </c>
      <c r="AL47" s="201" t="str">
        <f aca="false">IFERROR(IF(AND(T47="特定加算Ⅰ",OR(V47="",V47="-",V47="いずれも取得していない")),"！特定加算Ⅰが選択されています。該当する介護福祉士配置等要件を選択してください。",""),"")</f>
        <v/>
      </c>
      <c r="AM47" s="202"/>
      <c r="AN47" s="202"/>
      <c r="AO47" s="202"/>
      <c r="AP47" s="202"/>
      <c r="AQ47" s="202"/>
      <c r="AR47" s="202"/>
      <c r="AS47" s="202"/>
      <c r="AT47" s="202"/>
      <c r="AU47" s="203"/>
    </row>
    <row r="48" customFormat="false" ht="33" hidden="false" customHeight="true" outlineLevel="0" collapsed="false">
      <c r="A48" s="150" t="n">
        <f aca="false">A47+1</f>
        <v>37</v>
      </c>
      <c r="B48" s="190" t="str">
        <f aca="false">IF('(入力①) 基本情報入力シート'!C69="","",'(入力①) 基本情報入力シート'!C69)</f>
        <v/>
      </c>
      <c r="C48" s="191" t="str">
        <f aca="false">IF('(入力①) 基本情報入力シート'!D69="","",'(入力①) 基本情報入力シート'!D69)</f>
        <v/>
      </c>
      <c r="D48" s="191" t="str">
        <f aca="false">IF('(入力①) 基本情報入力シート'!E69="","",'(入力①) 基本情報入力シート'!E69)</f>
        <v/>
      </c>
      <c r="E48" s="191" t="str">
        <f aca="false">IF('(入力①) 基本情報入力シート'!F69="","",'(入力①) 基本情報入力シート'!F69)</f>
        <v/>
      </c>
      <c r="F48" s="191" t="str">
        <f aca="false">IF('(入力①) 基本情報入力シート'!G69="","",'(入力①) 基本情報入力シート'!G69)</f>
        <v/>
      </c>
      <c r="G48" s="191" t="str">
        <f aca="false">IF('(入力①) 基本情報入力シート'!H69="","",'(入力①) 基本情報入力シート'!H69)</f>
        <v/>
      </c>
      <c r="H48" s="191" t="str">
        <f aca="false">IF('(入力①) 基本情報入力シート'!I69="","",'(入力①) 基本情報入力シート'!I69)</f>
        <v/>
      </c>
      <c r="I48" s="191" t="str">
        <f aca="false">IF('(入力①) 基本情報入力シート'!J69="","",'(入力①) 基本情報入力シート'!J69)</f>
        <v/>
      </c>
      <c r="J48" s="191" t="str">
        <f aca="false">IF('(入力①) 基本情報入力シート'!K69="","",'(入力①) 基本情報入力シート'!K69)</f>
        <v/>
      </c>
      <c r="K48" s="192" t="str">
        <f aca="false">IF('(入力①) 基本情報入力シート'!L69="","",'(入力①) 基本情報入力シート'!L69)</f>
        <v/>
      </c>
      <c r="L48" s="156" t="str">
        <f aca="false">IF('(入力①) 基本情報入力シート'!M69="","",'(入力①) 基本情報入力シート'!M69)</f>
        <v/>
      </c>
      <c r="M48" s="156" t="str">
        <f aca="false">IF('(入力①) 基本情報入力シート'!R69="","",'(入力①) 基本情報入力シート'!R69)</f>
        <v/>
      </c>
      <c r="N48" s="156" t="str">
        <f aca="false">IF('(入力①) 基本情報入力シート'!W69="","",'(入力①) 基本情報入力シート'!W69)</f>
        <v/>
      </c>
      <c r="O48" s="156" t="str">
        <f aca="false">IF('(入力①) 基本情報入力シート'!X69="","",'(入力①) 基本情報入力シート'!X69)</f>
        <v/>
      </c>
      <c r="P48" s="157" t="str">
        <f aca="false">IF('(入力①) 基本情報入力シート'!Y69="","",'(入力①) 基本情報入力シート'!Y69)</f>
        <v/>
      </c>
      <c r="Q48" s="158" t="str">
        <f aca="false">IF('(入力①) 基本情報入力シート'!Z69="","",'(入力①) 基本情報入力シート'!Z69)</f>
        <v/>
      </c>
      <c r="R48" s="193" t="str">
        <f aca="false">IF('(入力①) 基本情報入力シート'!AA69="","",'(入力①) 基本情報入力シート'!AA69)</f>
        <v/>
      </c>
      <c r="S48" s="194"/>
      <c r="T48" s="195"/>
      <c r="U48" s="196" t="e">
        <f aca="false">IF(P48="","",VLOOKUP(P48,))</f>
        <v>#N/A</v>
      </c>
      <c r="V48" s="197"/>
      <c r="W48" s="163" t="s">
        <v>92</v>
      </c>
      <c r="X48" s="198"/>
      <c r="Y48" s="165" t="s">
        <v>93</v>
      </c>
      <c r="Z48" s="198"/>
      <c r="AA48" s="166" t="s">
        <v>94</v>
      </c>
      <c r="AB48" s="198"/>
      <c r="AC48" s="165" t="s">
        <v>93</v>
      </c>
      <c r="AD48" s="198"/>
      <c r="AE48" s="165" t="s">
        <v>95</v>
      </c>
      <c r="AF48" s="167" t="s">
        <v>96</v>
      </c>
      <c r="AG48" s="168" t="str">
        <f aca="false">IF(X48&gt;=1,(AB48*12+AD48)-(X48*12+Z48)+1,"")</f>
        <v/>
      </c>
      <c r="AH48" s="199" t="s">
        <v>97</v>
      </c>
      <c r="AI48" s="169" t="str">
        <f aca="false">IFERROR(ROUNDDOWN(ROUND(Q48*R48,0)*U48,0)*AG48,"")</f>
        <v/>
      </c>
      <c r="AJ48" s="101"/>
      <c r="AK48" s="200" t="str">
        <f aca="false">IFERROR(IF(AND(T48="特定加算Ⅰ",OR(V48="",V48="-",V48="いずれも取得していない")),"☓","○"),"")</f>
        <v>○</v>
      </c>
      <c r="AL48" s="201" t="str">
        <f aca="false">IFERROR(IF(AND(T48="特定加算Ⅰ",OR(V48="",V48="-",V48="いずれも取得していない")),"！特定加算Ⅰが選択されています。該当する介護福祉士配置等要件を選択してください。",""),"")</f>
        <v/>
      </c>
      <c r="AM48" s="202"/>
      <c r="AN48" s="202"/>
      <c r="AO48" s="202"/>
      <c r="AP48" s="202"/>
      <c r="AQ48" s="202"/>
      <c r="AR48" s="202"/>
      <c r="AS48" s="202"/>
      <c r="AT48" s="202"/>
      <c r="AU48" s="203"/>
    </row>
    <row r="49" customFormat="false" ht="33" hidden="false" customHeight="true" outlineLevel="0" collapsed="false">
      <c r="A49" s="150" t="n">
        <f aca="false">A48+1</f>
        <v>38</v>
      </c>
      <c r="B49" s="190" t="str">
        <f aca="false">IF('(入力①) 基本情報入力シート'!C70="","",'(入力①) 基本情報入力シート'!C70)</f>
        <v/>
      </c>
      <c r="C49" s="191" t="str">
        <f aca="false">IF('(入力①) 基本情報入力シート'!D70="","",'(入力①) 基本情報入力シート'!D70)</f>
        <v/>
      </c>
      <c r="D49" s="191" t="str">
        <f aca="false">IF('(入力①) 基本情報入力シート'!E70="","",'(入力①) 基本情報入力シート'!E70)</f>
        <v/>
      </c>
      <c r="E49" s="191" t="str">
        <f aca="false">IF('(入力①) 基本情報入力シート'!F70="","",'(入力①) 基本情報入力シート'!F70)</f>
        <v/>
      </c>
      <c r="F49" s="191" t="str">
        <f aca="false">IF('(入力①) 基本情報入力シート'!G70="","",'(入力①) 基本情報入力シート'!G70)</f>
        <v/>
      </c>
      <c r="G49" s="191" t="str">
        <f aca="false">IF('(入力①) 基本情報入力シート'!H70="","",'(入力①) 基本情報入力シート'!H70)</f>
        <v/>
      </c>
      <c r="H49" s="191" t="str">
        <f aca="false">IF('(入力①) 基本情報入力シート'!I70="","",'(入力①) 基本情報入力シート'!I70)</f>
        <v/>
      </c>
      <c r="I49" s="191" t="str">
        <f aca="false">IF('(入力①) 基本情報入力シート'!J70="","",'(入力①) 基本情報入力シート'!J70)</f>
        <v/>
      </c>
      <c r="J49" s="191" t="str">
        <f aca="false">IF('(入力①) 基本情報入力シート'!K70="","",'(入力①) 基本情報入力シート'!K70)</f>
        <v/>
      </c>
      <c r="K49" s="192" t="str">
        <f aca="false">IF('(入力①) 基本情報入力シート'!L70="","",'(入力①) 基本情報入力シート'!L70)</f>
        <v/>
      </c>
      <c r="L49" s="156" t="str">
        <f aca="false">IF('(入力①) 基本情報入力シート'!M70="","",'(入力①) 基本情報入力シート'!M70)</f>
        <v/>
      </c>
      <c r="M49" s="156" t="str">
        <f aca="false">IF('(入力①) 基本情報入力シート'!R70="","",'(入力①) 基本情報入力シート'!R70)</f>
        <v/>
      </c>
      <c r="N49" s="156" t="str">
        <f aca="false">IF('(入力①) 基本情報入力シート'!W70="","",'(入力①) 基本情報入力シート'!W70)</f>
        <v/>
      </c>
      <c r="O49" s="156" t="str">
        <f aca="false">IF('(入力①) 基本情報入力シート'!X70="","",'(入力①) 基本情報入力シート'!X70)</f>
        <v/>
      </c>
      <c r="P49" s="157" t="str">
        <f aca="false">IF('(入力①) 基本情報入力シート'!Y70="","",'(入力①) 基本情報入力シート'!Y70)</f>
        <v/>
      </c>
      <c r="Q49" s="158" t="str">
        <f aca="false">IF('(入力①) 基本情報入力シート'!Z70="","",'(入力①) 基本情報入力シート'!Z70)</f>
        <v/>
      </c>
      <c r="R49" s="193" t="str">
        <f aca="false">IF('(入力①) 基本情報入力シート'!AA70="","",'(入力①) 基本情報入力シート'!AA70)</f>
        <v/>
      </c>
      <c r="S49" s="194"/>
      <c r="T49" s="195"/>
      <c r="U49" s="196" t="e">
        <f aca="false">IF(P49="","",VLOOKUP(P49,))</f>
        <v>#N/A</v>
      </c>
      <c r="V49" s="197"/>
      <c r="W49" s="163" t="s">
        <v>92</v>
      </c>
      <c r="X49" s="198"/>
      <c r="Y49" s="165" t="s">
        <v>93</v>
      </c>
      <c r="Z49" s="198"/>
      <c r="AA49" s="166" t="s">
        <v>94</v>
      </c>
      <c r="AB49" s="198"/>
      <c r="AC49" s="165" t="s">
        <v>93</v>
      </c>
      <c r="AD49" s="198"/>
      <c r="AE49" s="165" t="s">
        <v>95</v>
      </c>
      <c r="AF49" s="167" t="s">
        <v>96</v>
      </c>
      <c r="AG49" s="168" t="str">
        <f aca="false">IF(X49&gt;=1,(AB49*12+AD49)-(X49*12+Z49)+1,"")</f>
        <v/>
      </c>
      <c r="AH49" s="199" t="s">
        <v>97</v>
      </c>
      <c r="AI49" s="169" t="str">
        <f aca="false">IFERROR(ROUNDDOWN(ROUND(Q49*R49,0)*U49,0)*AG49,"")</f>
        <v/>
      </c>
      <c r="AJ49" s="101"/>
      <c r="AK49" s="200" t="str">
        <f aca="false">IFERROR(IF(AND(T49="特定加算Ⅰ",OR(V49="",V49="-",V49="いずれも取得していない")),"☓","○"),"")</f>
        <v>○</v>
      </c>
      <c r="AL49" s="201" t="str">
        <f aca="false">IFERROR(IF(AND(T49="特定加算Ⅰ",OR(V49="",V49="-",V49="いずれも取得していない")),"！特定加算Ⅰが選択されています。該当する介護福祉士配置等要件を選択してください。",""),"")</f>
        <v/>
      </c>
      <c r="AM49" s="202"/>
      <c r="AN49" s="202"/>
      <c r="AO49" s="202"/>
      <c r="AP49" s="202"/>
      <c r="AQ49" s="202"/>
      <c r="AR49" s="202"/>
      <c r="AS49" s="202"/>
      <c r="AT49" s="202"/>
      <c r="AU49" s="203"/>
    </row>
    <row r="50" customFormat="false" ht="33" hidden="false" customHeight="true" outlineLevel="0" collapsed="false">
      <c r="A50" s="150" t="n">
        <f aca="false">A49+1</f>
        <v>39</v>
      </c>
      <c r="B50" s="190" t="str">
        <f aca="false">IF('(入力①) 基本情報入力シート'!C71="","",'(入力①) 基本情報入力シート'!C71)</f>
        <v/>
      </c>
      <c r="C50" s="191" t="str">
        <f aca="false">IF('(入力①) 基本情報入力シート'!D71="","",'(入力①) 基本情報入力シート'!D71)</f>
        <v/>
      </c>
      <c r="D50" s="191" t="str">
        <f aca="false">IF('(入力①) 基本情報入力シート'!E71="","",'(入力①) 基本情報入力シート'!E71)</f>
        <v/>
      </c>
      <c r="E50" s="191" t="str">
        <f aca="false">IF('(入力①) 基本情報入力シート'!F71="","",'(入力①) 基本情報入力シート'!F71)</f>
        <v/>
      </c>
      <c r="F50" s="191" t="str">
        <f aca="false">IF('(入力①) 基本情報入力シート'!G71="","",'(入力①) 基本情報入力シート'!G71)</f>
        <v/>
      </c>
      <c r="G50" s="191" t="str">
        <f aca="false">IF('(入力①) 基本情報入力シート'!H71="","",'(入力①) 基本情報入力シート'!H71)</f>
        <v/>
      </c>
      <c r="H50" s="191" t="str">
        <f aca="false">IF('(入力①) 基本情報入力シート'!I71="","",'(入力①) 基本情報入力シート'!I71)</f>
        <v/>
      </c>
      <c r="I50" s="191" t="str">
        <f aca="false">IF('(入力①) 基本情報入力シート'!J71="","",'(入力①) 基本情報入力シート'!J71)</f>
        <v/>
      </c>
      <c r="J50" s="191" t="str">
        <f aca="false">IF('(入力①) 基本情報入力シート'!K71="","",'(入力①) 基本情報入力シート'!K71)</f>
        <v/>
      </c>
      <c r="K50" s="192" t="str">
        <f aca="false">IF('(入力①) 基本情報入力シート'!L71="","",'(入力①) 基本情報入力シート'!L71)</f>
        <v/>
      </c>
      <c r="L50" s="156" t="str">
        <f aca="false">IF('(入力①) 基本情報入力シート'!M71="","",'(入力①) 基本情報入力シート'!M71)</f>
        <v/>
      </c>
      <c r="M50" s="156" t="str">
        <f aca="false">IF('(入力①) 基本情報入力シート'!R71="","",'(入力①) 基本情報入力シート'!R71)</f>
        <v/>
      </c>
      <c r="N50" s="156" t="str">
        <f aca="false">IF('(入力①) 基本情報入力シート'!W71="","",'(入力①) 基本情報入力シート'!W71)</f>
        <v/>
      </c>
      <c r="O50" s="156" t="str">
        <f aca="false">IF('(入力①) 基本情報入力シート'!X71="","",'(入力①) 基本情報入力シート'!X71)</f>
        <v/>
      </c>
      <c r="P50" s="157" t="str">
        <f aca="false">IF('(入力①) 基本情報入力シート'!Y71="","",'(入力①) 基本情報入力シート'!Y71)</f>
        <v/>
      </c>
      <c r="Q50" s="158" t="str">
        <f aca="false">IF('(入力①) 基本情報入力シート'!Z71="","",'(入力①) 基本情報入力シート'!Z71)</f>
        <v/>
      </c>
      <c r="R50" s="193" t="str">
        <f aca="false">IF('(入力①) 基本情報入力シート'!AA71="","",'(入力①) 基本情報入力シート'!AA71)</f>
        <v/>
      </c>
      <c r="S50" s="194"/>
      <c r="T50" s="195"/>
      <c r="U50" s="196" t="e">
        <f aca="false">IF(P50="","",VLOOKUP(P50,))</f>
        <v>#N/A</v>
      </c>
      <c r="V50" s="197"/>
      <c r="W50" s="163" t="s">
        <v>92</v>
      </c>
      <c r="X50" s="198"/>
      <c r="Y50" s="165" t="s">
        <v>93</v>
      </c>
      <c r="Z50" s="198"/>
      <c r="AA50" s="166" t="s">
        <v>94</v>
      </c>
      <c r="AB50" s="198"/>
      <c r="AC50" s="165" t="s">
        <v>93</v>
      </c>
      <c r="AD50" s="198"/>
      <c r="AE50" s="165" t="s">
        <v>95</v>
      </c>
      <c r="AF50" s="167" t="s">
        <v>96</v>
      </c>
      <c r="AG50" s="168" t="str">
        <f aca="false">IF(X50&gt;=1,(AB50*12+AD50)-(X50*12+Z50)+1,"")</f>
        <v/>
      </c>
      <c r="AH50" s="199" t="s">
        <v>97</v>
      </c>
      <c r="AI50" s="169" t="str">
        <f aca="false">IFERROR(ROUNDDOWN(ROUND(Q50*R50,0)*U50,0)*AG50,"")</f>
        <v/>
      </c>
      <c r="AJ50" s="101"/>
      <c r="AK50" s="200" t="str">
        <f aca="false">IFERROR(IF(AND(T50="特定加算Ⅰ",OR(V50="",V50="-",V50="いずれも取得していない")),"☓","○"),"")</f>
        <v>○</v>
      </c>
      <c r="AL50" s="201" t="str">
        <f aca="false">IFERROR(IF(AND(T50="特定加算Ⅰ",OR(V50="",V50="-",V50="いずれも取得していない")),"！特定加算Ⅰが選択されています。該当する介護福祉士配置等要件を選択してください。",""),"")</f>
        <v/>
      </c>
      <c r="AM50" s="202"/>
      <c r="AN50" s="202"/>
      <c r="AO50" s="202"/>
      <c r="AP50" s="202"/>
      <c r="AQ50" s="202"/>
      <c r="AR50" s="202"/>
      <c r="AS50" s="202"/>
      <c r="AT50" s="202"/>
      <c r="AU50" s="203"/>
    </row>
    <row r="51" customFormat="false" ht="33" hidden="false" customHeight="true" outlineLevel="0" collapsed="false">
      <c r="A51" s="150" t="n">
        <f aca="false">A50+1</f>
        <v>40</v>
      </c>
      <c r="B51" s="190" t="str">
        <f aca="false">IF('(入力①) 基本情報入力シート'!C72="","",'(入力①) 基本情報入力シート'!C72)</f>
        <v/>
      </c>
      <c r="C51" s="191" t="str">
        <f aca="false">IF('(入力①) 基本情報入力シート'!D72="","",'(入力①) 基本情報入力シート'!D72)</f>
        <v/>
      </c>
      <c r="D51" s="191" t="str">
        <f aca="false">IF('(入力①) 基本情報入力シート'!E72="","",'(入力①) 基本情報入力シート'!E72)</f>
        <v/>
      </c>
      <c r="E51" s="191" t="str">
        <f aca="false">IF('(入力①) 基本情報入力シート'!F72="","",'(入力①) 基本情報入力シート'!F72)</f>
        <v/>
      </c>
      <c r="F51" s="191" t="str">
        <f aca="false">IF('(入力①) 基本情報入力シート'!G72="","",'(入力①) 基本情報入力シート'!G72)</f>
        <v/>
      </c>
      <c r="G51" s="191" t="str">
        <f aca="false">IF('(入力①) 基本情報入力シート'!H72="","",'(入力①) 基本情報入力シート'!H72)</f>
        <v/>
      </c>
      <c r="H51" s="191" t="str">
        <f aca="false">IF('(入力①) 基本情報入力シート'!I72="","",'(入力①) 基本情報入力シート'!I72)</f>
        <v/>
      </c>
      <c r="I51" s="191" t="str">
        <f aca="false">IF('(入力①) 基本情報入力シート'!J72="","",'(入力①) 基本情報入力シート'!J72)</f>
        <v/>
      </c>
      <c r="J51" s="191" t="str">
        <f aca="false">IF('(入力①) 基本情報入力シート'!K72="","",'(入力①) 基本情報入力シート'!K72)</f>
        <v/>
      </c>
      <c r="K51" s="192" t="str">
        <f aca="false">IF('(入力①) 基本情報入力シート'!L72="","",'(入力①) 基本情報入力シート'!L72)</f>
        <v/>
      </c>
      <c r="L51" s="156" t="str">
        <f aca="false">IF('(入力①) 基本情報入力シート'!M72="","",'(入力①) 基本情報入力シート'!M72)</f>
        <v/>
      </c>
      <c r="M51" s="156" t="str">
        <f aca="false">IF('(入力①) 基本情報入力シート'!R72="","",'(入力①) 基本情報入力シート'!R72)</f>
        <v/>
      </c>
      <c r="N51" s="156" t="str">
        <f aca="false">IF('(入力①) 基本情報入力シート'!W72="","",'(入力①) 基本情報入力シート'!W72)</f>
        <v/>
      </c>
      <c r="O51" s="156" t="str">
        <f aca="false">IF('(入力①) 基本情報入力シート'!X72="","",'(入力①) 基本情報入力シート'!X72)</f>
        <v/>
      </c>
      <c r="P51" s="157" t="str">
        <f aca="false">IF('(入力①) 基本情報入力シート'!Y72="","",'(入力①) 基本情報入力シート'!Y72)</f>
        <v/>
      </c>
      <c r="Q51" s="158" t="str">
        <f aca="false">IF('(入力①) 基本情報入力シート'!Z72="","",'(入力①) 基本情報入力シート'!Z72)</f>
        <v/>
      </c>
      <c r="R51" s="193" t="str">
        <f aca="false">IF('(入力①) 基本情報入力シート'!AA72="","",'(入力①) 基本情報入力シート'!AA72)</f>
        <v/>
      </c>
      <c r="S51" s="194"/>
      <c r="T51" s="195"/>
      <c r="U51" s="196" t="e">
        <f aca="false">IF(P51="","",VLOOKUP(P51,))</f>
        <v>#N/A</v>
      </c>
      <c r="V51" s="197"/>
      <c r="W51" s="163" t="s">
        <v>92</v>
      </c>
      <c r="X51" s="198"/>
      <c r="Y51" s="165" t="s">
        <v>93</v>
      </c>
      <c r="Z51" s="198"/>
      <c r="AA51" s="166" t="s">
        <v>94</v>
      </c>
      <c r="AB51" s="198"/>
      <c r="AC51" s="165" t="s">
        <v>93</v>
      </c>
      <c r="AD51" s="198"/>
      <c r="AE51" s="165" t="s">
        <v>95</v>
      </c>
      <c r="AF51" s="167" t="s">
        <v>96</v>
      </c>
      <c r="AG51" s="168" t="str">
        <f aca="false">IF(X51&gt;=1,(AB51*12+AD51)-(X51*12+Z51)+1,"")</f>
        <v/>
      </c>
      <c r="AH51" s="199" t="s">
        <v>97</v>
      </c>
      <c r="AI51" s="169" t="str">
        <f aca="false">IFERROR(ROUNDDOWN(ROUND(Q51*R51,0)*U51,0)*AG51,"")</f>
        <v/>
      </c>
      <c r="AJ51" s="101"/>
      <c r="AK51" s="200" t="str">
        <f aca="false">IFERROR(IF(AND(T51="特定加算Ⅰ",OR(V51="",V51="-",V51="いずれも取得していない")),"☓","○"),"")</f>
        <v>○</v>
      </c>
      <c r="AL51" s="201" t="str">
        <f aca="false">IFERROR(IF(AND(T51="特定加算Ⅰ",OR(V51="",V51="-",V51="いずれも取得していない")),"！特定加算Ⅰが選択されています。該当する介護福祉士配置等要件を選択してください。",""),"")</f>
        <v/>
      </c>
      <c r="AM51" s="202"/>
      <c r="AN51" s="202"/>
      <c r="AO51" s="202"/>
      <c r="AP51" s="202"/>
      <c r="AQ51" s="202"/>
      <c r="AR51" s="202"/>
      <c r="AS51" s="202"/>
      <c r="AT51" s="202"/>
      <c r="AU51" s="203"/>
    </row>
    <row r="52" customFormat="false" ht="33" hidden="false" customHeight="true" outlineLevel="0" collapsed="false">
      <c r="A52" s="150" t="n">
        <f aca="false">A51+1</f>
        <v>41</v>
      </c>
      <c r="B52" s="190" t="str">
        <f aca="false">IF('(入力①) 基本情報入力シート'!C73="","",'(入力①) 基本情報入力シート'!C73)</f>
        <v/>
      </c>
      <c r="C52" s="191" t="str">
        <f aca="false">IF('(入力①) 基本情報入力シート'!D73="","",'(入力①) 基本情報入力シート'!D73)</f>
        <v/>
      </c>
      <c r="D52" s="191" t="str">
        <f aca="false">IF('(入力①) 基本情報入力シート'!E73="","",'(入力①) 基本情報入力シート'!E73)</f>
        <v/>
      </c>
      <c r="E52" s="191" t="str">
        <f aca="false">IF('(入力①) 基本情報入力シート'!F73="","",'(入力①) 基本情報入力シート'!F73)</f>
        <v/>
      </c>
      <c r="F52" s="191" t="str">
        <f aca="false">IF('(入力①) 基本情報入力シート'!G73="","",'(入力①) 基本情報入力シート'!G73)</f>
        <v/>
      </c>
      <c r="G52" s="191" t="str">
        <f aca="false">IF('(入力①) 基本情報入力シート'!H73="","",'(入力①) 基本情報入力シート'!H73)</f>
        <v/>
      </c>
      <c r="H52" s="191" t="str">
        <f aca="false">IF('(入力①) 基本情報入力シート'!I73="","",'(入力①) 基本情報入力シート'!I73)</f>
        <v/>
      </c>
      <c r="I52" s="191" t="str">
        <f aca="false">IF('(入力①) 基本情報入力シート'!J73="","",'(入力①) 基本情報入力シート'!J73)</f>
        <v/>
      </c>
      <c r="J52" s="191" t="str">
        <f aca="false">IF('(入力①) 基本情報入力シート'!K73="","",'(入力①) 基本情報入力シート'!K73)</f>
        <v/>
      </c>
      <c r="K52" s="192" t="str">
        <f aca="false">IF('(入力①) 基本情報入力シート'!L73="","",'(入力①) 基本情報入力シート'!L73)</f>
        <v/>
      </c>
      <c r="L52" s="156" t="str">
        <f aca="false">IF('(入力①) 基本情報入力シート'!M73="","",'(入力①) 基本情報入力シート'!M73)</f>
        <v/>
      </c>
      <c r="M52" s="156" t="str">
        <f aca="false">IF('(入力①) 基本情報入力シート'!R73="","",'(入力①) 基本情報入力シート'!R73)</f>
        <v/>
      </c>
      <c r="N52" s="156" t="str">
        <f aca="false">IF('(入力①) 基本情報入力シート'!W73="","",'(入力①) 基本情報入力シート'!W73)</f>
        <v/>
      </c>
      <c r="O52" s="156" t="str">
        <f aca="false">IF('(入力①) 基本情報入力シート'!X73="","",'(入力①) 基本情報入力シート'!X73)</f>
        <v/>
      </c>
      <c r="P52" s="157" t="str">
        <f aca="false">IF('(入力①) 基本情報入力シート'!Y73="","",'(入力①) 基本情報入力シート'!Y73)</f>
        <v/>
      </c>
      <c r="Q52" s="158" t="str">
        <f aca="false">IF('(入力①) 基本情報入力シート'!Z73="","",'(入力①) 基本情報入力シート'!Z73)</f>
        <v/>
      </c>
      <c r="R52" s="193" t="str">
        <f aca="false">IF('(入力①) 基本情報入力シート'!AA73="","",'(入力①) 基本情報入力シート'!AA73)</f>
        <v/>
      </c>
      <c r="S52" s="194"/>
      <c r="T52" s="195"/>
      <c r="U52" s="196" t="e">
        <f aca="false">IF(P52="","",VLOOKUP(P52,))</f>
        <v>#N/A</v>
      </c>
      <c r="V52" s="197"/>
      <c r="W52" s="163" t="s">
        <v>92</v>
      </c>
      <c r="X52" s="198"/>
      <c r="Y52" s="165" t="s">
        <v>93</v>
      </c>
      <c r="Z52" s="198"/>
      <c r="AA52" s="166" t="s">
        <v>94</v>
      </c>
      <c r="AB52" s="198"/>
      <c r="AC52" s="165" t="s">
        <v>93</v>
      </c>
      <c r="AD52" s="198"/>
      <c r="AE52" s="165" t="s">
        <v>95</v>
      </c>
      <c r="AF52" s="167" t="s">
        <v>96</v>
      </c>
      <c r="AG52" s="168" t="str">
        <f aca="false">IF(X52&gt;=1,(AB52*12+AD52)-(X52*12+Z52)+1,"")</f>
        <v/>
      </c>
      <c r="AH52" s="199" t="s">
        <v>97</v>
      </c>
      <c r="AI52" s="169" t="str">
        <f aca="false">IFERROR(ROUNDDOWN(ROUND(Q52*R52,0)*U52,0)*AG52,"")</f>
        <v/>
      </c>
      <c r="AJ52" s="101"/>
      <c r="AK52" s="200" t="str">
        <f aca="false">IFERROR(IF(AND(T52="特定加算Ⅰ",OR(V52="",V52="-",V52="いずれも取得していない")),"☓","○"),"")</f>
        <v>○</v>
      </c>
      <c r="AL52" s="201" t="str">
        <f aca="false">IFERROR(IF(AND(T52="特定加算Ⅰ",OR(V52="",V52="-",V52="いずれも取得していない")),"！特定加算Ⅰが選択されています。該当する介護福祉士配置等要件を選択してください。",""),"")</f>
        <v/>
      </c>
      <c r="AM52" s="202"/>
      <c r="AN52" s="202"/>
      <c r="AO52" s="202"/>
      <c r="AP52" s="202"/>
      <c r="AQ52" s="202"/>
      <c r="AR52" s="202"/>
      <c r="AS52" s="202"/>
      <c r="AT52" s="202"/>
      <c r="AU52" s="203"/>
    </row>
    <row r="53" customFormat="false" ht="33" hidden="false" customHeight="true" outlineLevel="0" collapsed="false">
      <c r="A53" s="150" t="n">
        <f aca="false">A52+1</f>
        <v>42</v>
      </c>
      <c r="B53" s="190" t="str">
        <f aca="false">IF('(入力①) 基本情報入力シート'!C74="","",'(入力①) 基本情報入力シート'!C74)</f>
        <v/>
      </c>
      <c r="C53" s="191" t="str">
        <f aca="false">IF('(入力①) 基本情報入力シート'!D74="","",'(入力①) 基本情報入力シート'!D74)</f>
        <v/>
      </c>
      <c r="D53" s="191" t="str">
        <f aca="false">IF('(入力①) 基本情報入力シート'!E74="","",'(入力①) 基本情報入力シート'!E74)</f>
        <v/>
      </c>
      <c r="E53" s="191" t="str">
        <f aca="false">IF('(入力①) 基本情報入力シート'!F74="","",'(入力①) 基本情報入力シート'!F74)</f>
        <v/>
      </c>
      <c r="F53" s="191" t="str">
        <f aca="false">IF('(入力①) 基本情報入力シート'!G74="","",'(入力①) 基本情報入力シート'!G74)</f>
        <v/>
      </c>
      <c r="G53" s="191" t="str">
        <f aca="false">IF('(入力①) 基本情報入力シート'!H74="","",'(入力①) 基本情報入力シート'!H74)</f>
        <v/>
      </c>
      <c r="H53" s="191" t="str">
        <f aca="false">IF('(入力①) 基本情報入力シート'!I74="","",'(入力①) 基本情報入力シート'!I74)</f>
        <v/>
      </c>
      <c r="I53" s="191" t="str">
        <f aca="false">IF('(入力①) 基本情報入力シート'!J74="","",'(入力①) 基本情報入力シート'!J74)</f>
        <v/>
      </c>
      <c r="J53" s="191" t="str">
        <f aca="false">IF('(入力①) 基本情報入力シート'!K74="","",'(入力①) 基本情報入力シート'!K74)</f>
        <v/>
      </c>
      <c r="K53" s="192" t="str">
        <f aca="false">IF('(入力①) 基本情報入力シート'!L74="","",'(入力①) 基本情報入力シート'!L74)</f>
        <v/>
      </c>
      <c r="L53" s="156" t="str">
        <f aca="false">IF('(入力①) 基本情報入力シート'!M74="","",'(入力①) 基本情報入力シート'!M74)</f>
        <v/>
      </c>
      <c r="M53" s="156" t="str">
        <f aca="false">IF('(入力①) 基本情報入力シート'!R74="","",'(入力①) 基本情報入力シート'!R74)</f>
        <v/>
      </c>
      <c r="N53" s="156" t="str">
        <f aca="false">IF('(入力①) 基本情報入力シート'!W74="","",'(入力①) 基本情報入力シート'!W74)</f>
        <v/>
      </c>
      <c r="O53" s="156" t="str">
        <f aca="false">IF('(入力①) 基本情報入力シート'!X74="","",'(入力①) 基本情報入力シート'!X74)</f>
        <v/>
      </c>
      <c r="P53" s="157" t="str">
        <f aca="false">IF('(入力①) 基本情報入力シート'!Y74="","",'(入力①) 基本情報入力シート'!Y74)</f>
        <v/>
      </c>
      <c r="Q53" s="158" t="str">
        <f aca="false">IF('(入力①) 基本情報入力シート'!Z74="","",'(入力①) 基本情報入力シート'!Z74)</f>
        <v/>
      </c>
      <c r="R53" s="193" t="str">
        <f aca="false">IF('(入力①) 基本情報入力シート'!AA74="","",'(入力①) 基本情報入力シート'!AA74)</f>
        <v/>
      </c>
      <c r="S53" s="194"/>
      <c r="T53" s="195"/>
      <c r="U53" s="196" t="e">
        <f aca="false">IF(P53="","",VLOOKUP(P53,))</f>
        <v>#N/A</v>
      </c>
      <c r="V53" s="197"/>
      <c r="W53" s="163" t="s">
        <v>92</v>
      </c>
      <c r="X53" s="198"/>
      <c r="Y53" s="165" t="s">
        <v>93</v>
      </c>
      <c r="Z53" s="198"/>
      <c r="AA53" s="166" t="s">
        <v>94</v>
      </c>
      <c r="AB53" s="198"/>
      <c r="AC53" s="165" t="s">
        <v>93</v>
      </c>
      <c r="AD53" s="198"/>
      <c r="AE53" s="165" t="s">
        <v>95</v>
      </c>
      <c r="AF53" s="167" t="s">
        <v>96</v>
      </c>
      <c r="AG53" s="168" t="str">
        <f aca="false">IF(X53&gt;=1,(AB53*12+AD53)-(X53*12+Z53)+1,"")</f>
        <v/>
      </c>
      <c r="AH53" s="199" t="s">
        <v>97</v>
      </c>
      <c r="AI53" s="169" t="str">
        <f aca="false">IFERROR(ROUNDDOWN(ROUND(Q53*R53,0)*U53,0)*AG53,"")</f>
        <v/>
      </c>
      <c r="AJ53" s="101"/>
      <c r="AK53" s="200" t="str">
        <f aca="false">IFERROR(IF(AND(T53="特定加算Ⅰ",OR(V53="",V53="-",V53="いずれも取得していない")),"☓","○"),"")</f>
        <v>○</v>
      </c>
      <c r="AL53" s="201" t="str">
        <f aca="false">IFERROR(IF(AND(T53="特定加算Ⅰ",OR(V53="",V53="-",V53="いずれも取得していない")),"！特定加算Ⅰが選択されています。該当する介護福祉士配置等要件を選択してください。",""),"")</f>
        <v/>
      </c>
      <c r="AM53" s="202"/>
      <c r="AN53" s="202"/>
      <c r="AO53" s="202"/>
      <c r="AP53" s="202"/>
      <c r="AQ53" s="202"/>
      <c r="AR53" s="202"/>
      <c r="AS53" s="202"/>
      <c r="AT53" s="202"/>
      <c r="AU53" s="203"/>
    </row>
    <row r="54" customFormat="false" ht="33" hidden="false" customHeight="true" outlineLevel="0" collapsed="false">
      <c r="A54" s="150" t="n">
        <f aca="false">A53+1</f>
        <v>43</v>
      </c>
      <c r="B54" s="190" t="str">
        <f aca="false">IF('(入力①) 基本情報入力シート'!C75="","",'(入力①) 基本情報入力シート'!C75)</f>
        <v/>
      </c>
      <c r="C54" s="191" t="str">
        <f aca="false">IF('(入力①) 基本情報入力シート'!D75="","",'(入力①) 基本情報入力シート'!D75)</f>
        <v/>
      </c>
      <c r="D54" s="191" t="str">
        <f aca="false">IF('(入力①) 基本情報入力シート'!E75="","",'(入力①) 基本情報入力シート'!E75)</f>
        <v/>
      </c>
      <c r="E54" s="191" t="str">
        <f aca="false">IF('(入力①) 基本情報入力シート'!F75="","",'(入力①) 基本情報入力シート'!F75)</f>
        <v/>
      </c>
      <c r="F54" s="191" t="str">
        <f aca="false">IF('(入力①) 基本情報入力シート'!G75="","",'(入力①) 基本情報入力シート'!G75)</f>
        <v/>
      </c>
      <c r="G54" s="191" t="str">
        <f aca="false">IF('(入力①) 基本情報入力シート'!H75="","",'(入力①) 基本情報入力シート'!H75)</f>
        <v/>
      </c>
      <c r="H54" s="191" t="str">
        <f aca="false">IF('(入力①) 基本情報入力シート'!I75="","",'(入力①) 基本情報入力シート'!I75)</f>
        <v/>
      </c>
      <c r="I54" s="191" t="str">
        <f aca="false">IF('(入力①) 基本情報入力シート'!J75="","",'(入力①) 基本情報入力シート'!J75)</f>
        <v/>
      </c>
      <c r="J54" s="191" t="str">
        <f aca="false">IF('(入力①) 基本情報入力シート'!K75="","",'(入力①) 基本情報入力シート'!K75)</f>
        <v/>
      </c>
      <c r="K54" s="192" t="str">
        <f aca="false">IF('(入力①) 基本情報入力シート'!L75="","",'(入力①) 基本情報入力シート'!L75)</f>
        <v/>
      </c>
      <c r="L54" s="156" t="str">
        <f aca="false">IF('(入力①) 基本情報入力シート'!M75="","",'(入力①) 基本情報入力シート'!M75)</f>
        <v/>
      </c>
      <c r="M54" s="156" t="str">
        <f aca="false">IF('(入力①) 基本情報入力シート'!R75="","",'(入力①) 基本情報入力シート'!R75)</f>
        <v/>
      </c>
      <c r="N54" s="156" t="str">
        <f aca="false">IF('(入力①) 基本情報入力シート'!W75="","",'(入力①) 基本情報入力シート'!W75)</f>
        <v/>
      </c>
      <c r="O54" s="156" t="str">
        <f aca="false">IF('(入力①) 基本情報入力シート'!X75="","",'(入力①) 基本情報入力シート'!X75)</f>
        <v/>
      </c>
      <c r="P54" s="157" t="str">
        <f aca="false">IF('(入力①) 基本情報入力シート'!Y75="","",'(入力①) 基本情報入力シート'!Y75)</f>
        <v/>
      </c>
      <c r="Q54" s="158" t="str">
        <f aca="false">IF('(入力①) 基本情報入力シート'!Z75="","",'(入力①) 基本情報入力シート'!Z75)</f>
        <v/>
      </c>
      <c r="R54" s="193" t="str">
        <f aca="false">IF('(入力①) 基本情報入力シート'!AA75="","",'(入力①) 基本情報入力シート'!AA75)</f>
        <v/>
      </c>
      <c r="S54" s="194"/>
      <c r="T54" s="195"/>
      <c r="U54" s="196" t="e">
        <f aca="false">IF(P54="","",VLOOKUP(P54,))</f>
        <v>#N/A</v>
      </c>
      <c r="V54" s="197"/>
      <c r="W54" s="163" t="s">
        <v>92</v>
      </c>
      <c r="X54" s="198"/>
      <c r="Y54" s="165" t="s">
        <v>93</v>
      </c>
      <c r="Z54" s="198"/>
      <c r="AA54" s="166" t="s">
        <v>94</v>
      </c>
      <c r="AB54" s="198"/>
      <c r="AC54" s="165" t="s">
        <v>93</v>
      </c>
      <c r="AD54" s="198"/>
      <c r="AE54" s="165" t="s">
        <v>95</v>
      </c>
      <c r="AF54" s="167" t="s">
        <v>96</v>
      </c>
      <c r="AG54" s="168" t="str">
        <f aca="false">IF(X54&gt;=1,(AB54*12+AD54)-(X54*12+Z54)+1,"")</f>
        <v/>
      </c>
      <c r="AH54" s="199" t="s">
        <v>97</v>
      </c>
      <c r="AI54" s="169" t="str">
        <f aca="false">IFERROR(ROUNDDOWN(ROUND(Q54*R54,0)*U54,0)*AG54,"")</f>
        <v/>
      </c>
      <c r="AJ54" s="101"/>
      <c r="AK54" s="200" t="str">
        <f aca="false">IFERROR(IF(AND(T54="特定加算Ⅰ",OR(V54="",V54="-",V54="いずれも取得していない")),"☓","○"),"")</f>
        <v>○</v>
      </c>
      <c r="AL54" s="201" t="str">
        <f aca="false">IFERROR(IF(AND(T54="特定加算Ⅰ",OR(V54="",V54="-",V54="いずれも取得していない")),"！特定加算Ⅰが選択されています。該当する介護福祉士配置等要件を選択してください。",""),"")</f>
        <v/>
      </c>
      <c r="AM54" s="202"/>
      <c r="AN54" s="202"/>
      <c r="AO54" s="202"/>
      <c r="AP54" s="202"/>
      <c r="AQ54" s="202"/>
      <c r="AR54" s="202"/>
      <c r="AS54" s="202"/>
      <c r="AT54" s="202"/>
      <c r="AU54" s="203"/>
    </row>
    <row r="55" customFormat="false" ht="33" hidden="false" customHeight="true" outlineLevel="0" collapsed="false">
      <c r="A55" s="150" t="n">
        <f aca="false">A54+1</f>
        <v>44</v>
      </c>
      <c r="B55" s="190" t="str">
        <f aca="false">IF('(入力①) 基本情報入力シート'!C76="","",'(入力①) 基本情報入力シート'!C76)</f>
        <v/>
      </c>
      <c r="C55" s="191" t="str">
        <f aca="false">IF('(入力①) 基本情報入力シート'!D76="","",'(入力①) 基本情報入力シート'!D76)</f>
        <v/>
      </c>
      <c r="D55" s="191" t="str">
        <f aca="false">IF('(入力①) 基本情報入力シート'!E76="","",'(入力①) 基本情報入力シート'!E76)</f>
        <v/>
      </c>
      <c r="E55" s="191" t="str">
        <f aca="false">IF('(入力①) 基本情報入力シート'!F76="","",'(入力①) 基本情報入力シート'!F76)</f>
        <v/>
      </c>
      <c r="F55" s="191" t="str">
        <f aca="false">IF('(入力①) 基本情報入力シート'!G76="","",'(入力①) 基本情報入力シート'!G76)</f>
        <v/>
      </c>
      <c r="G55" s="191" t="str">
        <f aca="false">IF('(入力①) 基本情報入力シート'!H76="","",'(入力①) 基本情報入力シート'!H76)</f>
        <v/>
      </c>
      <c r="H55" s="191" t="str">
        <f aca="false">IF('(入力①) 基本情報入力シート'!I76="","",'(入力①) 基本情報入力シート'!I76)</f>
        <v/>
      </c>
      <c r="I55" s="191" t="str">
        <f aca="false">IF('(入力①) 基本情報入力シート'!J76="","",'(入力①) 基本情報入力シート'!J76)</f>
        <v/>
      </c>
      <c r="J55" s="191" t="str">
        <f aca="false">IF('(入力①) 基本情報入力シート'!K76="","",'(入力①) 基本情報入力シート'!K76)</f>
        <v/>
      </c>
      <c r="K55" s="192" t="str">
        <f aca="false">IF('(入力①) 基本情報入力シート'!L76="","",'(入力①) 基本情報入力シート'!L76)</f>
        <v/>
      </c>
      <c r="L55" s="156" t="str">
        <f aca="false">IF('(入力①) 基本情報入力シート'!M76="","",'(入力①) 基本情報入力シート'!M76)</f>
        <v/>
      </c>
      <c r="M55" s="156" t="str">
        <f aca="false">IF('(入力①) 基本情報入力シート'!R76="","",'(入力①) 基本情報入力シート'!R76)</f>
        <v/>
      </c>
      <c r="N55" s="156" t="str">
        <f aca="false">IF('(入力①) 基本情報入力シート'!W76="","",'(入力①) 基本情報入力シート'!W76)</f>
        <v/>
      </c>
      <c r="O55" s="156" t="str">
        <f aca="false">IF('(入力①) 基本情報入力シート'!X76="","",'(入力①) 基本情報入力シート'!X76)</f>
        <v/>
      </c>
      <c r="P55" s="157" t="str">
        <f aca="false">IF('(入力①) 基本情報入力シート'!Y76="","",'(入力①) 基本情報入力シート'!Y76)</f>
        <v/>
      </c>
      <c r="Q55" s="158" t="str">
        <f aca="false">IF('(入力①) 基本情報入力シート'!Z76="","",'(入力①) 基本情報入力シート'!Z76)</f>
        <v/>
      </c>
      <c r="R55" s="193" t="str">
        <f aca="false">IF('(入力①) 基本情報入力シート'!AA76="","",'(入力①) 基本情報入力シート'!AA76)</f>
        <v/>
      </c>
      <c r="S55" s="194"/>
      <c r="T55" s="195"/>
      <c r="U55" s="196" t="e">
        <f aca="false">IF(P55="","",VLOOKUP(P55,))</f>
        <v>#N/A</v>
      </c>
      <c r="V55" s="197"/>
      <c r="W55" s="163" t="s">
        <v>92</v>
      </c>
      <c r="X55" s="198"/>
      <c r="Y55" s="165" t="s">
        <v>93</v>
      </c>
      <c r="Z55" s="198"/>
      <c r="AA55" s="166" t="s">
        <v>94</v>
      </c>
      <c r="AB55" s="198"/>
      <c r="AC55" s="165" t="s">
        <v>93</v>
      </c>
      <c r="AD55" s="198"/>
      <c r="AE55" s="165" t="s">
        <v>95</v>
      </c>
      <c r="AF55" s="167" t="s">
        <v>96</v>
      </c>
      <c r="AG55" s="168" t="str">
        <f aca="false">IF(X55&gt;=1,(AB55*12+AD55)-(X55*12+Z55)+1,"")</f>
        <v/>
      </c>
      <c r="AH55" s="199" t="s">
        <v>97</v>
      </c>
      <c r="AI55" s="169" t="str">
        <f aca="false">IFERROR(ROUNDDOWN(ROUND(Q55*R55,0)*U55,0)*AG55,"")</f>
        <v/>
      </c>
      <c r="AJ55" s="101"/>
      <c r="AK55" s="200" t="str">
        <f aca="false">IFERROR(IF(AND(T55="特定加算Ⅰ",OR(V55="",V55="-",V55="いずれも取得していない")),"☓","○"),"")</f>
        <v>○</v>
      </c>
      <c r="AL55" s="201" t="str">
        <f aca="false">IFERROR(IF(AND(T55="特定加算Ⅰ",OR(V55="",V55="-",V55="いずれも取得していない")),"！特定加算Ⅰが選択されています。該当する介護福祉士配置等要件を選択してください。",""),"")</f>
        <v/>
      </c>
      <c r="AM55" s="202"/>
      <c r="AN55" s="202"/>
      <c r="AO55" s="202"/>
      <c r="AP55" s="202"/>
      <c r="AQ55" s="202"/>
      <c r="AR55" s="202"/>
      <c r="AS55" s="202"/>
      <c r="AT55" s="202"/>
      <c r="AU55" s="203"/>
    </row>
    <row r="56" customFormat="false" ht="33" hidden="false" customHeight="true" outlineLevel="0" collapsed="false">
      <c r="A56" s="150" t="n">
        <f aca="false">A55+1</f>
        <v>45</v>
      </c>
      <c r="B56" s="190" t="str">
        <f aca="false">IF('(入力①) 基本情報入力シート'!C77="","",'(入力①) 基本情報入力シート'!C77)</f>
        <v/>
      </c>
      <c r="C56" s="191" t="str">
        <f aca="false">IF('(入力①) 基本情報入力シート'!D77="","",'(入力①) 基本情報入力シート'!D77)</f>
        <v/>
      </c>
      <c r="D56" s="191" t="str">
        <f aca="false">IF('(入力①) 基本情報入力シート'!E77="","",'(入力①) 基本情報入力シート'!E77)</f>
        <v/>
      </c>
      <c r="E56" s="191" t="str">
        <f aca="false">IF('(入力①) 基本情報入力シート'!F77="","",'(入力①) 基本情報入力シート'!F77)</f>
        <v/>
      </c>
      <c r="F56" s="191" t="str">
        <f aca="false">IF('(入力①) 基本情報入力シート'!G77="","",'(入力①) 基本情報入力シート'!G77)</f>
        <v/>
      </c>
      <c r="G56" s="191" t="str">
        <f aca="false">IF('(入力①) 基本情報入力シート'!H77="","",'(入力①) 基本情報入力シート'!H77)</f>
        <v/>
      </c>
      <c r="H56" s="191" t="str">
        <f aca="false">IF('(入力①) 基本情報入力シート'!I77="","",'(入力①) 基本情報入力シート'!I77)</f>
        <v/>
      </c>
      <c r="I56" s="191" t="str">
        <f aca="false">IF('(入力①) 基本情報入力シート'!J77="","",'(入力①) 基本情報入力シート'!J77)</f>
        <v/>
      </c>
      <c r="J56" s="191" t="str">
        <f aca="false">IF('(入力①) 基本情報入力シート'!K77="","",'(入力①) 基本情報入力シート'!K77)</f>
        <v/>
      </c>
      <c r="K56" s="192" t="str">
        <f aca="false">IF('(入力①) 基本情報入力シート'!L77="","",'(入力①) 基本情報入力シート'!L77)</f>
        <v/>
      </c>
      <c r="L56" s="156" t="str">
        <f aca="false">IF('(入力①) 基本情報入力シート'!M77="","",'(入力①) 基本情報入力シート'!M77)</f>
        <v/>
      </c>
      <c r="M56" s="156" t="str">
        <f aca="false">IF('(入力①) 基本情報入力シート'!R77="","",'(入力①) 基本情報入力シート'!R77)</f>
        <v/>
      </c>
      <c r="N56" s="156" t="str">
        <f aca="false">IF('(入力①) 基本情報入力シート'!W77="","",'(入力①) 基本情報入力シート'!W77)</f>
        <v/>
      </c>
      <c r="O56" s="156" t="str">
        <f aca="false">IF('(入力①) 基本情報入力シート'!X77="","",'(入力①) 基本情報入力シート'!X77)</f>
        <v/>
      </c>
      <c r="P56" s="157" t="str">
        <f aca="false">IF('(入力①) 基本情報入力シート'!Y77="","",'(入力①) 基本情報入力シート'!Y77)</f>
        <v/>
      </c>
      <c r="Q56" s="158" t="str">
        <f aca="false">IF('(入力①) 基本情報入力シート'!Z77="","",'(入力①) 基本情報入力シート'!Z77)</f>
        <v/>
      </c>
      <c r="R56" s="193" t="str">
        <f aca="false">IF('(入力①) 基本情報入力シート'!AA77="","",'(入力①) 基本情報入力シート'!AA77)</f>
        <v/>
      </c>
      <c r="S56" s="194"/>
      <c r="T56" s="195"/>
      <c r="U56" s="196" t="e">
        <f aca="false">IF(P56="","",VLOOKUP(P56,))</f>
        <v>#N/A</v>
      </c>
      <c r="V56" s="197"/>
      <c r="W56" s="163" t="s">
        <v>92</v>
      </c>
      <c r="X56" s="198"/>
      <c r="Y56" s="165" t="s">
        <v>93</v>
      </c>
      <c r="Z56" s="198"/>
      <c r="AA56" s="166" t="s">
        <v>94</v>
      </c>
      <c r="AB56" s="198"/>
      <c r="AC56" s="165" t="s">
        <v>93</v>
      </c>
      <c r="AD56" s="198"/>
      <c r="AE56" s="165" t="s">
        <v>95</v>
      </c>
      <c r="AF56" s="167" t="s">
        <v>96</v>
      </c>
      <c r="AG56" s="168" t="str">
        <f aca="false">IF(X56&gt;=1,(AB56*12+AD56)-(X56*12+Z56)+1,"")</f>
        <v/>
      </c>
      <c r="AH56" s="199" t="s">
        <v>97</v>
      </c>
      <c r="AI56" s="169" t="str">
        <f aca="false">IFERROR(ROUNDDOWN(ROUND(Q56*R56,0)*U56,0)*AG56,"")</f>
        <v/>
      </c>
      <c r="AJ56" s="101"/>
      <c r="AK56" s="200" t="str">
        <f aca="false">IFERROR(IF(AND(T56="特定加算Ⅰ",OR(V56="",V56="-",V56="いずれも取得していない")),"☓","○"),"")</f>
        <v>○</v>
      </c>
      <c r="AL56" s="201" t="str">
        <f aca="false">IFERROR(IF(AND(T56="特定加算Ⅰ",OR(V56="",V56="-",V56="いずれも取得していない")),"！特定加算Ⅰが選択されています。該当する介護福祉士配置等要件を選択してください。",""),"")</f>
        <v/>
      </c>
      <c r="AM56" s="202"/>
      <c r="AN56" s="202"/>
      <c r="AO56" s="202"/>
      <c r="AP56" s="202"/>
      <c r="AQ56" s="202"/>
      <c r="AR56" s="202"/>
      <c r="AS56" s="202"/>
      <c r="AT56" s="202"/>
      <c r="AU56" s="203"/>
    </row>
    <row r="57" customFormat="false" ht="33" hidden="false" customHeight="true" outlineLevel="0" collapsed="false">
      <c r="A57" s="150" t="n">
        <f aca="false">A56+1</f>
        <v>46</v>
      </c>
      <c r="B57" s="190" t="str">
        <f aca="false">IF('(入力①) 基本情報入力シート'!C78="","",'(入力①) 基本情報入力シート'!C78)</f>
        <v/>
      </c>
      <c r="C57" s="191" t="str">
        <f aca="false">IF('(入力①) 基本情報入力シート'!D78="","",'(入力①) 基本情報入力シート'!D78)</f>
        <v/>
      </c>
      <c r="D57" s="191" t="str">
        <f aca="false">IF('(入力①) 基本情報入力シート'!E78="","",'(入力①) 基本情報入力シート'!E78)</f>
        <v/>
      </c>
      <c r="E57" s="191" t="str">
        <f aca="false">IF('(入力①) 基本情報入力シート'!F78="","",'(入力①) 基本情報入力シート'!F78)</f>
        <v/>
      </c>
      <c r="F57" s="191" t="str">
        <f aca="false">IF('(入力①) 基本情報入力シート'!G78="","",'(入力①) 基本情報入力シート'!G78)</f>
        <v/>
      </c>
      <c r="G57" s="191" t="str">
        <f aca="false">IF('(入力①) 基本情報入力シート'!H78="","",'(入力①) 基本情報入力シート'!H78)</f>
        <v/>
      </c>
      <c r="H57" s="191" t="str">
        <f aca="false">IF('(入力①) 基本情報入力シート'!I78="","",'(入力①) 基本情報入力シート'!I78)</f>
        <v/>
      </c>
      <c r="I57" s="191" t="str">
        <f aca="false">IF('(入力①) 基本情報入力シート'!J78="","",'(入力①) 基本情報入力シート'!J78)</f>
        <v/>
      </c>
      <c r="J57" s="191" t="str">
        <f aca="false">IF('(入力①) 基本情報入力シート'!K78="","",'(入力①) 基本情報入力シート'!K78)</f>
        <v/>
      </c>
      <c r="K57" s="192" t="str">
        <f aca="false">IF('(入力①) 基本情報入力シート'!L78="","",'(入力①) 基本情報入力シート'!L78)</f>
        <v/>
      </c>
      <c r="L57" s="156" t="str">
        <f aca="false">IF('(入力①) 基本情報入力シート'!M78="","",'(入力①) 基本情報入力シート'!M78)</f>
        <v/>
      </c>
      <c r="M57" s="156" t="str">
        <f aca="false">IF('(入力①) 基本情報入力シート'!R78="","",'(入力①) 基本情報入力シート'!R78)</f>
        <v/>
      </c>
      <c r="N57" s="156" t="str">
        <f aca="false">IF('(入力①) 基本情報入力シート'!W78="","",'(入力①) 基本情報入力シート'!W78)</f>
        <v/>
      </c>
      <c r="O57" s="156" t="str">
        <f aca="false">IF('(入力①) 基本情報入力シート'!X78="","",'(入力①) 基本情報入力シート'!X78)</f>
        <v/>
      </c>
      <c r="P57" s="157" t="str">
        <f aca="false">IF('(入力①) 基本情報入力シート'!Y78="","",'(入力①) 基本情報入力シート'!Y78)</f>
        <v/>
      </c>
      <c r="Q57" s="158" t="str">
        <f aca="false">IF('(入力①) 基本情報入力シート'!Z78="","",'(入力①) 基本情報入力シート'!Z78)</f>
        <v/>
      </c>
      <c r="R57" s="193" t="str">
        <f aca="false">IF('(入力①) 基本情報入力シート'!AA78="","",'(入力①) 基本情報入力シート'!AA78)</f>
        <v/>
      </c>
      <c r="S57" s="194"/>
      <c r="T57" s="195"/>
      <c r="U57" s="196" t="e">
        <f aca="false">IF(P57="","",VLOOKUP(P57,))</f>
        <v>#N/A</v>
      </c>
      <c r="V57" s="197"/>
      <c r="W57" s="163" t="s">
        <v>92</v>
      </c>
      <c r="X57" s="198"/>
      <c r="Y57" s="165" t="s">
        <v>93</v>
      </c>
      <c r="Z57" s="198"/>
      <c r="AA57" s="166" t="s">
        <v>94</v>
      </c>
      <c r="AB57" s="198"/>
      <c r="AC57" s="165" t="s">
        <v>93</v>
      </c>
      <c r="AD57" s="198"/>
      <c r="AE57" s="165" t="s">
        <v>95</v>
      </c>
      <c r="AF57" s="167" t="s">
        <v>96</v>
      </c>
      <c r="AG57" s="168" t="str">
        <f aca="false">IF(X57&gt;=1,(AB57*12+AD57)-(X57*12+Z57)+1,"")</f>
        <v/>
      </c>
      <c r="AH57" s="199" t="s">
        <v>97</v>
      </c>
      <c r="AI57" s="169" t="str">
        <f aca="false">IFERROR(ROUNDDOWN(ROUND(Q57*R57,0)*U57,0)*AG57,"")</f>
        <v/>
      </c>
      <c r="AJ57" s="101"/>
      <c r="AK57" s="200" t="str">
        <f aca="false">IFERROR(IF(AND(T57="特定加算Ⅰ",OR(V57="",V57="-",V57="いずれも取得していない")),"☓","○"),"")</f>
        <v>○</v>
      </c>
      <c r="AL57" s="201" t="str">
        <f aca="false">IFERROR(IF(AND(T57="特定加算Ⅰ",OR(V57="",V57="-",V57="いずれも取得していない")),"！特定加算Ⅰが選択されています。該当する介護福祉士配置等要件を選択してください。",""),"")</f>
        <v/>
      </c>
      <c r="AM57" s="202"/>
      <c r="AN57" s="202"/>
      <c r="AO57" s="202"/>
      <c r="AP57" s="202"/>
      <c r="AQ57" s="202"/>
      <c r="AR57" s="202"/>
      <c r="AS57" s="202"/>
      <c r="AT57" s="202"/>
      <c r="AU57" s="203"/>
    </row>
    <row r="58" customFormat="false" ht="33" hidden="false" customHeight="true" outlineLevel="0" collapsed="false">
      <c r="A58" s="150" t="n">
        <f aca="false">A57+1</f>
        <v>47</v>
      </c>
      <c r="B58" s="190" t="str">
        <f aca="false">IF('(入力①) 基本情報入力シート'!C79="","",'(入力①) 基本情報入力シート'!C79)</f>
        <v/>
      </c>
      <c r="C58" s="191" t="str">
        <f aca="false">IF('(入力①) 基本情報入力シート'!D79="","",'(入力①) 基本情報入力シート'!D79)</f>
        <v/>
      </c>
      <c r="D58" s="191" t="str">
        <f aca="false">IF('(入力①) 基本情報入力シート'!E79="","",'(入力①) 基本情報入力シート'!E79)</f>
        <v/>
      </c>
      <c r="E58" s="191" t="str">
        <f aca="false">IF('(入力①) 基本情報入力シート'!F79="","",'(入力①) 基本情報入力シート'!F79)</f>
        <v/>
      </c>
      <c r="F58" s="191" t="str">
        <f aca="false">IF('(入力①) 基本情報入力シート'!G79="","",'(入力①) 基本情報入力シート'!G79)</f>
        <v/>
      </c>
      <c r="G58" s="191" t="str">
        <f aca="false">IF('(入力①) 基本情報入力シート'!H79="","",'(入力①) 基本情報入力シート'!H79)</f>
        <v/>
      </c>
      <c r="H58" s="191" t="str">
        <f aca="false">IF('(入力①) 基本情報入力シート'!I79="","",'(入力①) 基本情報入力シート'!I79)</f>
        <v/>
      </c>
      <c r="I58" s="191" t="str">
        <f aca="false">IF('(入力①) 基本情報入力シート'!J79="","",'(入力①) 基本情報入力シート'!J79)</f>
        <v/>
      </c>
      <c r="J58" s="191" t="str">
        <f aca="false">IF('(入力①) 基本情報入力シート'!K79="","",'(入力①) 基本情報入力シート'!K79)</f>
        <v/>
      </c>
      <c r="K58" s="192" t="str">
        <f aca="false">IF('(入力①) 基本情報入力シート'!L79="","",'(入力①) 基本情報入力シート'!L79)</f>
        <v/>
      </c>
      <c r="L58" s="156" t="str">
        <f aca="false">IF('(入力①) 基本情報入力シート'!M79="","",'(入力①) 基本情報入力シート'!M79)</f>
        <v/>
      </c>
      <c r="M58" s="156" t="str">
        <f aca="false">IF('(入力①) 基本情報入力シート'!R79="","",'(入力①) 基本情報入力シート'!R79)</f>
        <v/>
      </c>
      <c r="N58" s="156" t="str">
        <f aca="false">IF('(入力①) 基本情報入力シート'!W79="","",'(入力①) 基本情報入力シート'!W79)</f>
        <v/>
      </c>
      <c r="O58" s="156" t="str">
        <f aca="false">IF('(入力①) 基本情報入力シート'!X79="","",'(入力①) 基本情報入力シート'!X79)</f>
        <v/>
      </c>
      <c r="P58" s="157" t="str">
        <f aca="false">IF('(入力①) 基本情報入力シート'!Y79="","",'(入力①) 基本情報入力シート'!Y79)</f>
        <v/>
      </c>
      <c r="Q58" s="158" t="str">
        <f aca="false">IF('(入力①) 基本情報入力シート'!Z79="","",'(入力①) 基本情報入力シート'!Z79)</f>
        <v/>
      </c>
      <c r="R58" s="193" t="str">
        <f aca="false">IF('(入力①) 基本情報入力シート'!AA79="","",'(入力①) 基本情報入力シート'!AA79)</f>
        <v/>
      </c>
      <c r="S58" s="194"/>
      <c r="T58" s="195"/>
      <c r="U58" s="196" t="e">
        <f aca="false">IF(P58="","",VLOOKUP(P58,))</f>
        <v>#N/A</v>
      </c>
      <c r="V58" s="197"/>
      <c r="W58" s="163" t="s">
        <v>92</v>
      </c>
      <c r="X58" s="198"/>
      <c r="Y58" s="165" t="s">
        <v>93</v>
      </c>
      <c r="Z58" s="198"/>
      <c r="AA58" s="166" t="s">
        <v>94</v>
      </c>
      <c r="AB58" s="198"/>
      <c r="AC58" s="165" t="s">
        <v>93</v>
      </c>
      <c r="AD58" s="198"/>
      <c r="AE58" s="165" t="s">
        <v>95</v>
      </c>
      <c r="AF58" s="167" t="s">
        <v>96</v>
      </c>
      <c r="AG58" s="168" t="str">
        <f aca="false">IF(X58&gt;=1,(AB58*12+AD58)-(X58*12+Z58)+1,"")</f>
        <v/>
      </c>
      <c r="AH58" s="199" t="s">
        <v>97</v>
      </c>
      <c r="AI58" s="169" t="str">
        <f aca="false">IFERROR(ROUNDDOWN(ROUND(Q58*R58,0)*U58,0)*AG58,"")</f>
        <v/>
      </c>
      <c r="AJ58" s="101"/>
      <c r="AK58" s="200" t="str">
        <f aca="false">IFERROR(IF(AND(T58="特定加算Ⅰ",OR(V58="",V58="-",V58="いずれも取得していない")),"☓","○"),"")</f>
        <v>○</v>
      </c>
      <c r="AL58" s="201" t="str">
        <f aca="false">IFERROR(IF(AND(T58="特定加算Ⅰ",OR(V58="",V58="-",V58="いずれも取得していない")),"！特定加算Ⅰが選択されています。該当する介護福祉士配置等要件を選択してください。",""),"")</f>
        <v/>
      </c>
      <c r="AM58" s="202"/>
      <c r="AN58" s="202"/>
      <c r="AO58" s="202"/>
      <c r="AP58" s="202"/>
      <c r="AQ58" s="202"/>
      <c r="AR58" s="202"/>
      <c r="AS58" s="202"/>
      <c r="AT58" s="202"/>
      <c r="AU58" s="203"/>
    </row>
    <row r="59" customFormat="false" ht="33" hidden="false" customHeight="true" outlineLevel="0" collapsed="false">
      <c r="A59" s="150" t="n">
        <f aca="false">A58+1</f>
        <v>48</v>
      </c>
      <c r="B59" s="190" t="str">
        <f aca="false">IF('(入力①) 基本情報入力シート'!C80="","",'(入力①) 基本情報入力シート'!C80)</f>
        <v/>
      </c>
      <c r="C59" s="191" t="str">
        <f aca="false">IF('(入力①) 基本情報入力シート'!D80="","",'(入力①) 基本情報入力シート'!D80)</f>
        <v/>
      </c>
      <c r="D59" s="191" t="str">
        <f aca="false">IF('(入力①) 基本情報入力シート'!E80="","",'(入力①) 基本情報入力シート'!E80)</f>
        <v/>
      </c>
      <c r="E59" s="191" t="str">
        <f aca="false">IF('(入力①) 基本情報入力シート'!F80="","",'(入力①) 基本情報入力シート'!F80)</f>
        <v/>
      </c>
      <c r="F59" s="191" t="str">
        <f aca="false">IF('(入力①) 基本情報入力シート'!G80="","",'(入力①) 基本情報入力シート'!G80)</f>
        <v/>
      </c>
      <c r="G59" s="191" t="str">
        <f aca="false">IF('(入力①) 基本情報入力シート'!H80="","",'(入力①) 基本情報入力シート'!H80)</f>
        <v/>
      </c>
      <c r="H59" s="191" t="str">
        <f aca="false">IF('(入力①) 基本情報入力シート'!I80="","",'(入力①) 基本情報入力シート'!I80)</f>
        <v/>
      </c>
      <c r="I59" s="191" t="str">
        <f aca="false">IF('(入力①) 基本情報入力シート'!J80="","",'(入力①) 基本情報入力シート'!J80)</f>
        <v/>
      </c>
      <c r="J59" s="191" t="str">
        <f aca="false">IF('(入力①) 基本情報入力シート'!K80="","",'(入力①) 基本情報入力シート'!K80)</f>
        <v/>
      </c>
      <c r="K59" s="192" t="str">
        <f aca="false">IF('(入力①) 基本情報入力シート'!L80="","",'(入力①) 基本情報入力シート'!L80)</f>
        <v/>
      </c>
      <c r="L59" s="156" t="str">
        <f aca="false">IF('(入力①) 基本情報入力シート'!M80="","",'(入力①) 基本情報入力シート'!M80)</f>
        <v/>
      </c>
      <c r="M59" s="156" t="str">
        <f aca="false">IF('(入力①) 基本情報入力シート'!R80="","",'(入力①) 基本情報入力シート'!R80)</f>
        <v/>
      </c>
      <c r="N59" s="156" t="str">
        <f aca="false">IF('(入力①) 基本情報入力シート'!W80="","",'(入力①) 基本情報入力シート'!W80)</f>
        <v/>
      </c>
      <c r="O59" s="156" t="str">
        <f aca="false">IF('(入力①) 基本情報入力シート'!X80="","",'(入力①) 基本情報入力シート'!X80)</f>
        <v/>
      </c>
      <c r="P59" s="157" t="str">
        <f aca="false">IF('(入力①) 基本情報入力シート'!Y80="","",'(入力①) 基本情報入力シート'!Y80)</f>
        <v/>
      </c>
      <c r="Q59" s="158" t="str">
        <f aca="false">IF('(入力①) 基本情報入力シート'!Z80="","",'(入力①) 基本情報入力シート'!Z80)</f>
        <v/>
      </c>
      <c r="R59" s="193" t="str">
        <f aca="false">IF('(入力①) 基本情報入力シート'!AA80="","",'(入力①) 基本情報入力シート'!AA80)</f>
        <v/>
      </c>
      <c r="S59" s="194"/>
      <c r="T59" s="195"/>
      <c r="U59" s="196" t="e">
        <f aca="false">IF(P59="","",VLOOKUP(P59,))</f>
        <v>#N/A</v>
      </c>
      <c r="V59" s="197"/>
      <c r="W59" s="163" t="s">
        <v>92</v>
      </c>
      <c r="X59" s="198"/>
      <c r="Y59" s="165" t="s">
        <v>93</v>
      </c>
      <c r="Z59" s="198"/>
      <c r="AA59" s="166" t="s">
        <v>94</v>
      </c>
      <c r="AB59" s="198"/>
      <c r="AC59" s="165" t="s">
        <v>93</v>
      </c>
      <c r="AD59" s="198"/>
      <c r="AE59" s="165" t="s">
        <v>95</v>
      </c>
      <c r="AF59" s="167" t="s">
        <v>96</v>
      </c>
      <c r="AG59" s="168" t="str">
        <f aca="false">IF(X59&gt;=1,(AB59*12+AD59)-(X59*12+Z59)+1,"")</f>
        <v/>
      </c>
      <c r="AH59" s="199" t="s">
        <v>97</v>
      </c>
      <c r="AI59" s="169" t="str">
        <f aca="false">IFERROR(ROUNDDOWN(ROUND(Q59*R59,0)*U59,0)*AG59,"")</f>
        <v/>
      </c>
      <c r="AJ59" s="101"/>
      <c r="AK59" s="200" t="str">
        <f aca="false">IFERROR(IF(AND(T59="特定加算Ⅰ",OR(V59="",V59="-",V59="いずれも取得していない")),"☓","○"),"")</f>
        <v>○</v>
      </c>
      <c r="AL59" s="201" t="str">
        <f aca="false">IFERROR(IF(AND(T59="特定加算Ⅰ",OR(V59="",V59="-",V59="いずれも取得していない")),"！特定加算Ⅰが選択されています。該当する介護福祉士配置等要件を選択してください。",""),"")</f>
        <v/>
      </c>
      <c r="AM59" s="202"/>
      <c r="AN59" s="202"/>
      <c r="AO59" s="202"/>
      <c r="AP59" s="202"/>
      <c r="AQ59" s="202"/>
      <c r="AR59" s="202"/>
      <c r="AS59" s="202"/>
      <c r="AT59" s="202"/>
      <c r="AU59" s="203"/>
    </row>
    <row r="60" customFormat="false" ht="33" hidden="false" customHeight="true" outlineLevel="0" collapsed="false">
      <c r="A60" s="150" t="n">
        <f aca="false">A59+1</f>
        <v>49</v>
      </c>
      <c r="B60" s="190" t="str">
        <f aca="false">IF('(入力①) 基本情報入力シート'!C81="","",'(入力①) 基本情報入力シート'!C81)</f>
        <v/>
      </c>
      <c r="C60" s="191" t="str">
        <f aca="false">IF('(入力①) 基本情報入力シート'!D81="","",'(入力①) 基本情報入力シート'!D81)</f>
        <v/>
      </c>
      <c r="D60" s="191" t="str">
        <f aca="false">IF('(入力①) 基本情報入力シート'!E81="","",'(入力①) 基本情報入力シート'!E81)</f>
        <v/>
      </c>
      <c r="E60" s="191" t="str">
        <f aca="false">IF('(入力①) 基本情報入力シート'!F81="","",'(入力①) 基本情報入力シート'!F81)</f>
        <v/>
      </c>
      <c r="F60" s="191" t="str">
        <f aca="false">IF('(入力①) 基本情報入力シート'!G81="","",'(入力①) 基本情報入力シート'!G81)</f>
        <v/>
      </c>
      <c r="G60" s="191" t="str">
        <f aca="false">IF('(入力①) 基本情報入力シート'!H81="","",'(入力①) 基本情報入力シート'!H81)</f>
        <v/>
      </c>
      <c r="H60" s="191" t="str">
        <f aca="false">IF('(入力①) 基本情報入力シート'!I81="","",'(入力①) 基本情報入力シート'!I81)</f>
        <v/>
      </c>
      <c r="I60" s="191" t="str">
        <f aca="false">IF('(入力①) 基本情報入力シート'!J81="","",'(入力①) 基本情報入力シート'!J81)</f>
        <v/>
      </c>
      <c r="J60" s="191" t="str">
        <f aca="false">IF('(入力①) 基本情報入力シート'!K81="","",'(入力①) 基本情報入力シート'!K81)</f>
        <v/>
      </c>
      <c r="K60" s="192" t="str">
        <f aca="false">IF('(入力①) 基本情報入力シート'!L81="","",'(入力①) 基本情報入力シート'!L81)</f>
        <v/>
      </c>
      <c r="L60" s="156" t="str">
        <f aca="false">IF('(入力①) 基本情報入力シート'!M81="","",'(入力①) 基本情報入力シート'!M81)</f>
        <v/>
      </c>
      <c r="M60" s="156" t="str">
        <f aca="false">IF('(入力①) 基本情報入力シート'!R81="","",'(入力①) 基本情報入力シート'!R81)</f>
        <v/>
      </c>
      <c r="N60" s="156" t="str">
        <f aca="false">IF('(入力①) 基本情報入力シート'!W81="","",'(入力①) 基本情報入力シート'!W81)</f>
        <v/>
      </c>
      <c r="O60" s="156" t="str">
        <f aca="false">IF('(入力①) 基本情報入力シート'!X81="","",'(入力①) 基本情報入力シート'!X81)</f>
        <v/>
      </c>
      <c r="P60" s="157" t="str">
        <f aca="false">IF('(入力①) 基本情報入力シート'!Y81="","",'(入力①) 基本情報入力シート'!Y81)</f>
        <v/>
      </c>
      <c r="Q60" s="158" t="str">
        <f aca="false">IF('(入力①) 基本情報入力シート'!Z81="","",'(入力①) 基本情報入力シート'!Z81)</f>
        <v/>
      </c>
      <c r="R60" s="193" t="str">
        <f aca="false">IF('(入力①) 基本情報入力シート'!AA81="","",'(入力①) 基本情報入力シート'!AA81)</f>
        <v/>
      </c>
      <c r="S60" s="194"/>
      <c r="T60" s="195"/>
      <c r="U60" s="196" t="e">
        <f aca="false">IF(P60="","",VLOOKUP(P60,))</f>
        <v>#N/A</v>
      </c>
      <c r="V60" s="197"/>
      <c r="W60" s="163" t="s">
        <v>92</v>
      </c>
      <c r="X60" s="198"/>
      <c r="Y60" s="165" t="s">
        <v>93</v>
      </c>
      <c r="Z60" s="198"/>
      <c r="AA60" s="166" t="s">
        <v>94</v>
      </c>
      <c r="AB60" s="198"/>
      <c r="AC60" s="165" t="s">
        <v>93</v>
      </c>
      <c r="AD60" s="198"/>
      <c r="AE60" s="165" t="s">
        <v>95</v>
      </c>
      <c r="AF60" s="167" t="s">
        <v>96</v>
      </c>
      <c r="AG60" s="168" t="str">
        <f aca="false">IF(X60&gt;=1,(AB60*12+AD60)-(X60*12+Z60)+1,"")</f>
        <v/>
      </c>
      <c r="AH60" s="199" t="s">
        <v>97</v>
      </c>
      <c r="AI60" s="169" t="str">
        <f aca="false">IFERROR(ROUNDDOWN(ROUND(Q60*R60,0)*U60,0)*AG60,"")</f>
        <v/>
      </c>
      <c r="AJ60" s="101"/>
      <c r="AK60" s="200" t="str">
        <f aca="false">IFERROR(IF(AND(T60="特定加算Ⅰ",OR(V60="",V60="-",V60="いずれも取得していない")),"☓","○"),"")</f>
        <v>○</v>
      </c>
      <c r="AL60" s="201" t="str">
        <f aca="false">IFERROR(IF(AND(T60="特定加算Ⅰ",OR(V60="",V60="-",V60="いずれも取得していない")),"！特定加算Ⅰが選択されています。該当する介護福祉士配置等要件を選択してください。",""),"")</f>
        <v/>
      </c>
      <c r="AM60" s="202"/>
      <c r="AN60" s="202"/>
      <c r="AO60" s="202"/>
      <c r="AP60" s="202"/>
      <c r="AQ60" s="202"/>
      <c r="AR60" s="202"/>
      <c r="AS60" s="202"/>
      <c r="AT60" s="202"/>
      <c r="AU60" s="203"/>
    </row>
    <row r="61" customFormat="false" ht="33" hidden="false" customHeight="true" outlineLevel="0" collapsed="false">
      <c r="A61" s="150" t="n">
        <f aca="false">A60+1</f>
        <v>50</v>
      </c>
      <c r="B61" s="190" t="str">
        <f aca="false">IF('(入力①) 基本情報入力シート'!C82="","",'(入力①) 基本情報入力シート'!C82)</f>
        <v/>
      </c>
      <c r="C61" s="191" t="str">
        <f aca="false">IF('(入力①) 基本情報入力シート'!D82="","",'(入力①) 基本情報入力シート'!D82)</f>
        <v/>
      </c>
      <c r="D61" s="191" t="str">
        <f aca="false">IF('(入力①) 基本情報入力シート'!E82="","",'(入力①) 基本情報入力シート'!E82)</f>
        <v/>
      </c>
      <c r="E61" s="191" t="str">
        <f aca="false">IF('(入力①) 基本情報入力シート'!F82="","",'(入力①) 基本情報入力シート'!F82)</f>
        <v/>
      </c>
      <c r="F61" s="191" t="str">
        <f aca="false">IF('(入力①) 基本情報入力シート'!G82="","",'(入力①) 基本情報入力シート'!G82)</f>
        <v/>
      </c>
      <c r="G61" s="191" t="str">
        <f aca="false">IF('(入力①) 基本情報入力シート'!H82="","",'(入力①) 基本情報入力シート'!H82)</f>
        <v/>
      </c>
      <c r="H61" s="191" t="str">
        <f aca="false">IF('(入力①) 基本情報入力シート'!I82="","",'(入力①) 基本情報入力シート'!I82)</f>
        <v/>
      </c>
      <c r="I61" s="191" t="str">
        <f aca="false">IF('(入力①) 基本情報入力シート'!J82="","",'(入力①) 基本情報入力シート'!J82)</f>
        <v/>
      </c>
      <c r="J61" s="191" t="str">
        <f aca="false">IF('(入力①) 基本情報入力シート'!K82="","",'(入力①) 基本情報入力シート'!K82)</f>
        <v/>
      </c>
      <c r="K61" s="192" t="str">
        <f aca="false">IF('(入力①) 基本情報入力シート'!L82="","",'(入力①) 基本情報入力シート'!L82)</f>
        <v/>
      </c>
      <c r="L61" s="156" t="str">
        <f aca="false">IF('(入力①) 基本情報入力シート'!M82="","",'(入力①) 基本情報入力シート'!M82)</f>
        <v/>
      </c>
      <c r="M61" s="156" t="str">
        <f aca="false">IF('(入力①) 基本情報入力シート'!R82="","",'(入力①) 基本情報入力シート'!R82)</f>
        <v/>
      </c>
      <c r="N61" s="156" t="str">
        <f aca="false">IF('(入力①) 基本情報入力シート'!W82="","",'(入力①) 基本情報入力シート'!W82)</f>
        <v/>
      </c>
      <c r="O61" s="156" t="str">
        <f aca="false">IF('(入力①) 基本情報入力シート'!X82="","",'(入力①) 基本情報入力シート'!X82)</f>
        <v/>
      </c>
      <c r="P61" s="157" t="str">
        <f aca="false">IF('(入力①) 基本情報入力シート'!Y82="","",'(入力①) 基本情報入力シート'!Y82)</f>
        <v/>
      </c>
      <c r="Q61" s="158" t="str">
        <f aca="false">IF('(入力①) 基本情報入力シート'!Z82="","",'(入力①) 基本情報入力シート'!Z82)</f>
        <v/>
      </c>
      <c r="R61" s="193" t="str">
        <f aca="false">IF('(入力①) 基本情報入力シート'!AA82="","",'(入力①) 基本情報入力シート'!AA82)</f>
        <v/>
      </c>
      <c r="S61" s="194"/>
      <c r="T61" s="195"/>
      <c r="U61" s="196" t="e">
        <f aca="false">IF(P61="","",VLOOKUP(P61,))</f>
        <v>#N/A</v>
      </c>
      <c r="V61" s="197"/>
      <c r="W61" s="163" t="s">
        <v>92</v>
      </c>
      <c r="X61" s="198"/>
      <c r="Y61" s="165" t="s">
        <v>93</v>
      </c>
      <c r="Z61" s="198"/>
      <c r="AA61" s="166" t="s">
        <v>94</v>
      </c>
      <c r="AB61" s="198"/>
      <c r="AC61" s="165" t="s">
        <v>93</v>
      </c>
      <c r="AD61" s="198"/>
      <c r="AE61" s="165" t="s">
        <v>95</v>
      </c>
      <c r="AF61" s="167" t="s">
        <v>96</v>
      </c>
      <c r="AG61" s="168" t="str">
        <f aca="false">IF(X61&gt;=1,(AB61*12+AD61)-(X61*12+Z61)+1,"")</f>
        <v/>
      </c>
      <c r="AH61" s="199" t="s">
        <v>97</v>
      </c>
      <c r="AI61" s="169" t="str">
        <f aca="false">IFERROR(ROUNDDOWN(ROUND(Q61*R61,0)*U61,0)*AG61,"")</f>
        <v/>
      </c>
      <c r="AJ61" s="101"/>
      <c r="AK61" s="200" t="str">
        <f aca="false">IFERROR(IF(AND(T61="特定加算Ⅰ",OR(V61="",V61="-",V61="いずれも取得していない")),"☓","○"),"")</f>
        <v>○</v>
      </c>
      <c r="AL61" s="201" t="str">
        <f aca="false">IFERROR(IF(AND(T61="特定加算Ⅰ",OR(V61="",V61="-",V61="いずれも取得していない")),"！特定加算Ⅰが選択されています。該当する介護福祉士配置等要件を選択してください。",""),"")</f>
        <v/>
      </c>
      <c r="AM61" s="202"/>
      <c r="AN61" s="202"/>
      <c r="AO61" s="202"/>
      <c r="AP61" s="202"/>
      <c r="AQ61" s="202"/>
      <c r="AR61" s="202"/>
      <c r="AS61" s="202"/>
      <c r="AT61" s="202"/>
      <c r="AU61" s="203"/>
    </row>
    <row r="62" customFormat="false" ht="33" hidden="false" customHeight="true" outlineLevel="0" collapsed="false">
      <c r="A62" s="150" t="n">
        <f aca="false">A61+1</f>
        <v>51</v>
      </c>
      <c r="B62" s="190" t="str">
        <f aca="false">IF('(入力①) 基本情報入力シート'!C83="","",'(入力①) 基本情報入力シート'!C83)</f>
        <v/>
      </c>
      <c r="C62" s="191" t="str">
        <f aca="false">IF('(入力①) 基本情報入力シート'!D83="","",'(入力①) 基本情報入力シート'!D83)</f>
        <v/>
      </c>
      <c r="D62" s="191" t="str">
        <f aca="false">IF('(入力①) 基本情報入力シート'!E83="","",'(入力①) 基本情報入力シート'!E83)</f>
        <v/>
      </c>
      <c r="E62" s="191" t="str">
        <f aca="false">IF('(入力①) 基本情報入力シート'!F83="","",'(入力①) 基本情報入力シート'!F83)</f>
        <v/>
      </c>
      <c r="F62" s="191" t="str">
        <f aca="false">IF('(入力①) 基本情報入力シート'!G83="","",'(入力①) 基本情報入力シート'!G83)</f>
        <v/>
      </c>
      <c r="G62" s="191" t="str">
        <f aca="false">IF('(入力①) 基本情報入力シート'!H83="","",'(入力①) 基本情報入力シート'!H83)</f>
        <v/>
      </c>
      <c r="H62" s="191" t="str">
        <f aca="false">IF('(入力①) 基本情報入力シート'!I83="","",'(入力①) 基本情報入力シート'!I83)</f>
        <v/>
      </c>
      <c r="I62" s="191" t="str">
        <f aca="false">IF('(入力①) 基本情報入力シート'!J83="","",'(入力①) 基本情報入力シート'!J83)</f>
        <v/>
      </c>
      <c r="J62" s="191" t="str">
        <f aca="false">IF('(入力①) 基本情報入力シート'!K83="","",'(入力①) 基本情報入力シート'!K83)</f>
        <v/>
      </c>
      <c r="K62" s="192" t="str">
        <f aca="false">IF('(入力①) 基本情報入力シート'!L83="","",'(入力①) 基本情報入力シート'!L83)</f>
        <v/>
      </c>
      <c r="L62" s="156" t="str">
        <f aca="false">IF('(入力①) 基本情報入力シート'!M83="","",'(入力①) 基本情報入力シート'!M83)</f>
        <v/>
      </c>
      <c r="M62" s="156" t="str">
        <f aca="false">IF('(入力①) 基本情報入力シート'!R83="","",'(入力①) 基本情報入力シート'!R83)</f>
        <v/>
      </c>
      <c r="N62" s="156" t="str">
        <f aca="false">IF('(入力①) 基本情報入力シート'!W83="","",'(入力①) 基本情報入力シート'!W83)</f>
        <v/>
      </c>
      <c r="O62" s="156" t="str">
        <f aca="false">IF('(入力①) 基本情報入力シート'!X83="","",'(入力①) 基本情報入力シート'!X83)</f>
        <v/>
      </c>
      <c r="P62" s="157" t="str">
        <f aca="false">IF('(入力①) 基本情報入力シート'!Y83="","",'(入力①) 基本情報入力シート'!Y83)</f>
        <v/>
      </c>
      <c r="Q62" s="158" t="str">
        <f aca="false">IF('(入力①) 基本情報入力シート'!Z83="","",'(入力①) 基本情報入力シート'!Z83)</f>
        <v/>
      </c>
      <c r="R62" s="193" t="str">
        <f aca="false">IF('(入力①) 基本情報入力シート'!AA83="","",'(入力①) 基本情報入力シート'!AA83)</f>
        <v/>
      </c>
      <c r="S62" s="194"/>
      <c r="T62" s="195"/>
      <c r="U62" s="196" t="e">
        <f aca="false">IF(P62="","",VLOOKUP(P62,))</f>
        <v>#N/A</v>
      </c>
      <c r="V62" s="197"/>
      <c r="W62" s="163" t="s">
        <v>92</v>
      </c>
      <c r="X62" s="198"/>
      <c r="Y62" s="165" t="s">
        <v>93</v>
      </c>
      <c r="Z62" s="198"/>
      <c r="AA62" s="166" t="s">
        <v>94</v>
      </c>
      <c r="AB62" s="198"/>
      <c r="AC62" s="165" t="s">
        <v>93</v>
      </c>
      <c r="AD62" s="198"/>
      <c r="AE62" s="165" t="s">
        <v>95</v>
      </c>
      <c r="AF62" s="167" t="s">
        <v>96</v>
      </c>
      <c r="AG62" s="168" t="str">
        <f aca="false">IF(X62&gt;=1,(AB62*12+AD62)-(X62*12+Z62)+1,"")</f>
        <v/>
      </c>
      <c r="AH62" s="199" t="s">
        <v>97</v>
      </c>
      <c r="AI62" s="169" t="str">
        <f aca="false">IFERROR(ROUNDDOWN(ROUND(Q62*R62,0)*U62,0)*AG62,"")</f>
        <v/>
      </c>
      <c r="AJ62" s="101"/>
      <c r="AK62" s="200" t="str">
        <f aca="false">IFERROR(IF(AND(T62="特定加算Ⅰ",OR(V62="",V62="-",V62="いずれも取得していない")),"☓","○"),"")</f>
        <v>○</v>
      </c>
      <c r="AL62" s="201" t="str">
        <f aca="false">IFERROR(IF(AND(T62="特定加算Ⅰ",OR(V62="",V62="-",V62="いずれも取得していない")),"！特定加算Ⅰが選択されています。該当する介護福祉士配置等要件を選択してください。",""),"")</f>
        <v/>
      </c>
      <c r="AM62" s="202"/>
      <c r="AN62" s="202"/>
      <c r="AO62" s="202"/>
      <c r="AP62" s="202"/>
      <c r="AQ62" s="202"/>
      <c r="AR62" s="202"/>
      <c r="AS62" s="202"/>
      <c r="AT62" s="202"/>
      <c r="AU62" s="203"/>
    </row>
    <row r="63" customFormat="false" ht="33" hidden="false" customHeight="true" outlineLevel="0" collapsed="false">
      <c r="A63" s="150" t="n">
        <f aca="false">A62+1</f>
        <v>52</v>
      </c>
      <c r="B63" s="190" t="str">
        <f aca="false">IF('(入力①) 基本情報入力シート'!C84="","",'(入力①) 基本情報入力シート'!C84)</f>
        <v/>
      </c>
      <c r="C63" s="191" t="str">
        <f aca="false">IF('(入力①) 基本情報入力シート'!D84="","",'(入力①) 基本情報入力シート'!D84)</f>
        <v/>
      </c>
      <c r="D63" s="191" t="str">
        <f aca="false">IF('(入力①) 基本情報入力シート'!E84="","",'(入力①) 基本情報入力シート'!E84)</f>
        <v/>
      </c>
      <c r="E63" s="191" t="str">
        <f aca="false">IF('(入力①) 基本情報入力シート'!F84="","",'(入力①) 基本情報入力シート'!F84)</f>
        <v/>
      </c>
      <c r="F63" s="191" t="str">
        <f aca="false">IF('(入力①) 基本情報入力シート'!G84="","",'(入力①) 基本情報入力シート'!G84)</f>
        <v/>
      </c>
      <c r="G63" s="191" t="str">
        <f aca="false">IF('(入力①) 基本情報入力シート'!H84="","",'(入力①) 基本情報入力シート'!H84)</f>
        <v/>
      </c>
      <c r="H63" s="191" t="str">
        <f aca="false">IF('(入力①) 基本情報入力シート'!I84="","",'(入力①) 基本情報入力シート'!I84)</f>
        <v/>
      </c>
      <c r="I63" s="191" t="str">
        <f aca="false">IF('(入力①) 基本情報入力シート'!J84="","",'(入力①) 基本情報入力シート'!J84)</f>
        <v/>
      </c>
      <c r="J63" s="191" t="str">
        <f aca="false">IF('(入力①) 基本情報入力シート'!K84="","",'(入力①) 基本情報入力シート'!K84)</f>
        <v/>
      </c>
      <c r="K63" s="192" t="str">
        <f aca="false">IF('(入力①) 基本情報入力シート'!L84="","",'(入力①) 基本情報入力シート'!L84)</f>
        <v/>
      </c>
      <c r="L63" s="156" t="str">
        <f aca="false">IF('(入力①) 基本情報入力シート'!M84="","",'(入力①) 基本情報入力シート'!M84)</f>
        <v/>
      </c>
      <c r="M63" s="156" t="str">
        <f aca="false">IF('(入力①) 基本情報入力シート'!R84="","",'(入力①) 基本情報入力シート'!R84)</f>
        <v/>
      </c>
      <c r="N63" s="156" t="str">
        <f aca="false">IF('(入力①) 基本情報入力シート'!W84="","",'(入力①) 基本情報入力シート'!W84)</f>
        <v/>
      </c>
      <c r="O63" s="156" t="str">
        <f aca="false">IF('(入力①) 基本情報入力シート'!X84="","",'(入力①) 基本情報入力シート'!X84)</f>
        <v/>
      </c>
      <c r="P63" s="157" t="str">
        <f aca="false">IF('(入力①) 基本情報入力シート'!Y84="","",'(入力①) 基本情報入力シート'!Y84)</f>
        <v/>
      </c>
      <c r="Q63" s="158" t="str">
        <f aca="false">IF('(入力①) 基本情報入力シート'!Z84="","",'(入力①) 基本情報入力シート'!Z84)</f>
        <v/>
      </c>
      <c r="R63" s="193" t="str">
        <f aca="false">IF('(入力①) 基本情報入力シート'!AA84="","",'(入力①) 基本情報入力シート'!AA84)</f>
        <v/>
      </c>
      <c r="S63" s="194"/>
      <c r="T63" s="195"/>
      <c r="U63" s="196" t="e">
        <f aca="false">IF(P63="","",VLOOKUP(P63,))</f>
        <v>#N/A</v>
      </c>
      <c r="V63" s="197"/>
      <c r="W63" s="163" t="s">
        <v>92</v>
      </c>
      <c r="X63" s="198"/>
      <c r="Y63" s="165" t="s">
        <v>93</v>
      </c>
      <c r="Z63" s="198"/>
      <c r="AA63" s="166" t="s">
        <v>94</v>
      </c>
      <c r="AB63" s="198"/>
      <c r="AC63" s="165" t="s">
        <v>93</v>
      </c>
      <c r="AD63" s="198"/>
      <c r="AE63" s="165" t="s">
        <v>95</v>
      </c>
      <c r="AF63" s="167" t="s">
        <v>96</v>
      </c>
      <c r="AG63" s="168" t="str">
        <f aca="false">IF(X63&gt;=1,(AB63*12+AD63)-(X63*12+Z63)+1,"")</f>
        <v/>
      </c>
      <c r="AH63" s="199" t="s">
        <v>97</v>
      </c>
      <c r="AI63" s="169" t="str">
        <f aca="false">IFERROR(ROUNDDOWN(ROUND(Q63*R63,0)*U63,0)*AG63,"")</f>
        <v/>
      </c>
      <c r="AJ63" s="101"/>
      <c r="AK63" s="200" t="str">
        <f aca="false">IFERROR(IF(AND(T63="特定加算Ⅰ",OR(V63="",V63="-",V63="いずれも取得していない")),"☓","○"),"")</f>
        <v>○</v>
      </c>
      <c r="AL63" s="201" t="str">
        <f aca="false">IFERROR(IF(AND(T63="特定加算Ⅰ",OR(V63="",V63="-",V63="いずれも取得していない")),"！特定加算Ⅰが選択されています。該当する介護福祉士配置等要件を選択してください。",""),"")</f>
        <v/>
      </c>
      <c r="AM63" s="202"/>
      <c r="AN63" s="202"/>
      <c r="AO63" s="202"/>
      <c r="AP63" s="202"/>
      <c r="AQ63" s="202"/>
      <c r="AR63" s="202"/>
      <c r="AS63" s="202"/>
      <c r="AT63" s="202"/>
      <c r="AU63" s="203"/>
    </row>
    <row r="64" customFormat="false" ht="33" hidden="false" customHeight="true" outlineLevel="0" collapsed="false">
      <c r="A64" s="150" t="n">
        <f aca="false">A63+1</f>
        <v>53</v>
      </c>
      <c r="B64" s="190" t="str">
        <f aca="false">IF('(入力①) 基本情報入力シート'!C85="","",'(入力①) 基本情報入力シート'!C85)</f>
        <v/>
      </c>
      <c r="C64" s="191" t="str">
        <f aca="false">IF('(入力①) 基本情報入力シート'!D85="","",'(入力①) 基本情報入力シート'!D85)</f>
        <v/>
      </c>
      <c r="D64" s="191" t="str">
        <f aca="false">IF('(入力①) 基本情報入力シート'!E85="","",'(入力①) 基本情報入力シート'!E85)</f>
        <v/>
      </c>
      <c r="E64" s="191" t="str">
        <f aca="false">IF('(入力①) 基本情報入力シート'!F85="","",'(入力①) 基本情報入力シート'!F85)</f>
        <v/>
      </c>
      <c r="F64" s="191" t="str">
        <f aca="false">IF('(入力①) 基本情報入力シート'!G85="","",'(入力①) 基本情報入力シート'!G85)</f>
        <v/>
      </c>
      <c r="G64" s="191" t="str">
        <f aca="false">IF('(入力①) 基本情報入力シート'!H85="","",'(入力①) 基本情報入力シート'!H85)</f>
        <v/>
      </c>
      <c r="H64" s="191" t="str">
        <f aca="false">IF('(入力①) 基本情報入力シート'!I85="","",'(入力①) 基本情報入力シート'!I85)</f>
        <v/>
      </c>
      <c r="I64" s="191" t="str">
        <f aca="false">IF('(入力①) 基本情報入力シート'!J85="","",'(入力①) 基本情報入力シート'!J85)</f>
        <v/>
      </c>
      <c r="J64" s="191" t="str">
        <f aca="false">IF('(入力①) 基本情報入力シート'!K85="","",'(入力①) 基本情報入力シート'!K85)</f>
        <v/>
      </c>
      <c r="K64" s="192" t="str">
        <f aca="false">IF('(入力①) 基本情報入力シート'!L85="","",'(入力①) 基本情報入力シート'!L85)</f>
        <v/>
      </c>
      <c r="L64" s="156" t="str">
        <f aca="false">IF('(入力①) 基本情報入力シート'!M85="","",'(入力①) 基本情報入力シート'!M85)</f>
        <v/>
      </c>
      <c r="M64" s="156" t="str">
        <f aca="false">IF('(入力①) 基本情報入力シート'!R85="","",'(入力①) 基本情報入力シート'!R85)</f>
        <v/>
      </c>
      <c r="N64" s="156" t="str">
        <f aca="false">IF('(入力①) 基本情報入力シート'!W85="","",'(入力①) 基本情報入力シート'!W85)</f>
        <v/>
      </c>
      <c r="O64" s="156" t="str">
        <f aca="false">IF('(入力①) 基本情報入力シート'!X85="","",'(入力①) 基本情報入力シート'!X85)</f>
        <v/>
      </c>
      <c r="P64" s="157" t="str">
        <f aca="false">IF('(入力①) 基本情報入力シート'!Y85="","",'(入力①) 基本情報入力シート'!Y85)</f>
        <v/>
      </c>
      <c r="Q64" s="158" t="str">
        <f aca="false">IF('(入力①) 基本情報入力シート'!Z85="","",'(入力①) 基本情報入力シート'!Z85)</f>
        <v/>
      </c>
      <c r="R64" s="193" t="str">
        <f aca="false">IF('(入力①) 基本情報入力シート'!AA85="","",'(入力①) 基本情報入力シート'!AA85)</f>
        <v/>
      </c>
      <c r="S64" s="194"/>
      <c r="T64" s="195"/>
      <c r="U64" s="196" t="e">
        <f aca="false">IF(P64="","",VLOOKUP(P64,))</f>
        <v>#N/A</v>
      </c>
      <c r="V64" s="197"/>
      <c r="W64" s="163" t="s">
        <v>92</v>
      </c>
      <c r="X64" s="198"/>
      <c r="Y64" s="165" t="s">
        <v>93</v>
      </c>
      <c r="Z64" s="198"/>
      <c r="AA64" s="166" t="s">
        <v>94</v>
      </c>
      <c r="AB64" s="198"/>
      <c r="AC64" s="165" t="s">
        <v>93</v>
      </c>
      <c r="AD64" s="198"/>
      <c r="AE64" s="165" t="s">
        <v>95</v>
      </c>
      <c r="AF64" s="167" t="s">
        <v>96</v>
      </c>
      <c r="AG64" s="168" t="str">
        <f aca="false">IF(X64&gt;=1,(AB64*12+AD64)-(X64*12+Z64)+1,"")</f>
        <v/>
      </c>
      <c r="AH64" s="199" t="s">
        <v>97</v>
      </c>
      <c r="AI64" s="169" t="str">
        <f aca="false">IFERROR(ROUNDDOWN(ROUND(Q64*R64,0)*U64,0)*AG64,"")</f>
        <v/>
      </c>
      <c r="AJ64" s="101"/>
      <c r="AK64" s="200" t="str">
        <f aca="false">IFERROR(IF(AND(T64="特定加算Ⅰ",OR(V64="",V64="-",V64="いずれも取得していない")),"☓","○"),"")</f>
        <v>○</v>
      </c>
      <c r="AL64" s="201" t="str">
        <f aca="false">IFERROR(IF(AND(T64="特定加算Ⅰ",OR(V64="",V64="-",V64="いずれも取得していない")),"！特定加算Ⅰが選択されています。該当する介護福祉士配置等要件を選択してください。",""),"")</f>
        <v/>
      </c>
      <c r="AM64" s="202"/>
      <c r="AN64" s="202"/>
      <c r="AO64" s="202"/>
      <c r="AP64" s="202"/>
      <c r="AQ64" s="202"/>
      <c r="AR64" s="202"/>
      <c r="AS64" s="202"/>
      <c r="AT64" s="202"/>
      <c r="AU64" s="203"/>
    </row>
    <row r="65" customFormat="false" ht="33" hidden="false" customHeight="true" outlineLevel="0" collapsed="false">
      <c r="A65" s="150" t="n">
        <f aca="false">A64+1</f>
        <v>54</v>
      </c>
      <c r="B65" s="190" t="str">
        <f aca="false">IF('(入力①) 基本情報入力シート'!C86="","",'(入力①) 基本情報入力シート'!C86)</f>
        <v/>
      </c>
      <c r="C65" s="191" t="str">
        <f aca="false">IF('(入力①) 基本情報入力シート'!D86="","",'(入力①) 基本情報入力シート'!D86)</f>
        <v/>
      </c>
      <c r="D65" s="191" t="str">
        <f aca="false">IF('(入力①) 基本情報入力シート'!E86="","",'(入力①) 基本情報入力シート'!E86)</f>
        <v/>
      </c>
      <c r="E65" s="191" t="str">
        <f aca="false">IF('(入力①) 基本情報入力シート'!F86="","",'(入力①) 基本情報入力シート'!F86)</f>
        <v/>
      </c>
      <c r="F65" s="191" t="str">
        <f aca="false">IF('(入力①) 基本情報入力シート'!G86="","",'(入力①) 基本情報入力シート'!G86)</f>
        <v/>
      </c>
      <c r="G65" s="191" t="str">
        <f aca="false">IF('(入力①) 基本情報入力シート'!H86="","",'(入力①) 基本情報入力シート'!H86)</f>
        <v/>
      </c>
      <c r="H65" s="191" t="str">
        <f aca="false">IF('(入力①) 基本情報入力シート'!I86="","",'(入力①) 基本情報入力シート'!I86)</f>
        <v/>
      </c>
      <c r="I65" s="191" t="str">
        <f aca="false">IF('(入力①) 基本情報入力シート'!J86="","",'(入力①) 基本情報入力シート'!J86)</f>
        <v/>
      </c>
      <c r="J65" s="191" t="str">
        <f aca="false">IF('(入力①) 基本情報入力シート'!K86="","",'(入力①) 基本情報入力シート'!K86)</f>
        <v/>
      </c>
      <c r="K65" s="192" t="str">
        <f aca="false">IF('(入力①) 基本情報入力シート'!L86="","",'(入力①) 基本情報入力シート'!L86)</f>
        <v/>
      </c>
      <c r="L65" s="156" t="str">
        <f aca="false">IF('(入力①) 基本情報入力シート'!M86="","",'(入力①) 基本情報入力シート'!M86)</f>
        <v/>
      </c>
      <c r="M65" s="156" t="str">
        <f aca="false">IF('(入力①) 基本情報入力シート'!R86="","",'(入力①) 基本情報入力シート'!R86)</f>
        <v/>
      </c>
      <c r="N65" s="156" t="str">
        <f aca="false">IF('(入力①) 基本情報入力シート'!W86="","",'(入力①) 基本情報入力シート'!W86)</f>
        <v/>
      </c>
      <c r="O65" s="156" t="str">
        <f aca="false">IF('(入力①) 基本情報入力シート'!X86="","",'(入力①) 基本情報入力シート'!X86)</f>
        <v/>
      </c>
      <c r="P65" s="157" t="str">
        <f aca="false">IF('(入力①) 基本情報入力シート'!Y86="","",'(入力①) 基本情報入力シート'!Y86)</f>
        <v/>
      </c>
      <c r="Q65" s="158" t="str">
        <f aca="false">IF('(入力①) 基本情報入力シート'!Z86="","",'(入力①) 基本情報入力シート'!Z86)</f>
        <v/>
      </c>
      <c r="R65" s="193" t="str">
        <f aca="false">IF('(入力①) 基本情報入力シート'!AA86="","",'(入力①) 基本情報入力シート'!AA86)</f>
        <v/>
      </c>
      <c r="S65" s="194"/>
      <c r="T65" s="195"/>
      <c r="U65" s="196" t="e">
        <f aca="false">IF(P65="","",VLOOKUP(P65,))</f>
        <v>#N/A</v>
      </c>
      <c r="V65" s="197"/>
      <c r="W65" s="163" t="s">
        <v>92</v>
      </c>
      <c r="X65" s="198"/>
      <c r="Y65" s="165" t="s">
        <v>93</v>
      </c>
      <c r="Z65" s="198"/>
      <c r="AA65" s="166" t="s">
        <v>94</v>
      </c>
      <c r="AB65" s="198"/>
      <c r="AC65" s="165" t="s">
        <v>93</v>
      </c>
      <c r="AD65" s="198"/>
      <c r="AE65" s="165" t="s">
        <v>95</v>
      </c>
      <c r="AF65" s="167" t="s">
        <v>96</v>
      </c>
      <c r="AG65" s="168" t="str">
        <f aca="false">IF(X65&gt;=1,(AB65*12+AD65)-(X65*12+Z65)+1,"")</f>
        <v/>
      </c>
      <c r="AH65" s="199" t="s">
        <v>97</v>
      </c>
      <c r="AI65" s="169" t="str">
        <f aca="false">IFERROR(ROUNDDOWN(ROUND(Q65*R65,0)*U65,0)*AG65,"")</f>
        <v/>
      </c>
      <c r="AJ65" s="101"/>
      <c r="AK65" s="200" t="str">
        <f aca="false">IFERROR(IF(AND(T65="特定加算Ⅰ",OR(V65="",V65="-",V65="いずれも取得していない")),"☓","○"),"")</f>
        <v>○</v>
      </c>
      <c r="AL65" s="201" t="str">
        <f aca="false">IFERROR(IF(AND(T65="特定加算Ⅰ",OR(V65="",V65="-",V65="いずれも取得していない")),"！特定加算Ⅰが選択されています。該当する介護福祉士配置等要件を選択してください。",""),"")</f>
        <v/>
      </c>
      <c r="AM65" s="202"/>
      <c r="AN65" s="202"/>
      <c r="AO65" s="202"/>
      <c r="AP65" s="202"/>
      <c r="AQ65" s="202"/>
      <c r="AR65" s="202"/>
      <c r="AS65" s="202"/>
      <c r="AT65" s="202"/>
      <c r="AU65" s="203"/>
    </row>
    <row r="66" customFormat="false" ht="33" hidden="false" customHeight="true" outlineLevel="0" collapsed="false">
      <c r="A66" s="150" t="n">
        <f aca="false">A65+1</f>
        <v>55</v>
      </c>
      <c r="B66" s="190" t="str">
        <f aca="false">IF('(入力①) 基本情報入力シート'!C87="","",'(入力①) 基本情報入力シート'!C87)</f>
        <v/>
      </c>
      <c r="C66" s="191" t="str">
        <f aca="false">IF('(入力①) 基本情報入力シート'!D87="","",'(入力①) 基本情報入力シート'!D87)</f>
        <v/>
      </c>
      <c r="D66" s="191" t="str">
        <f aca="false">IF('(入力①) 基本情報入力シート'!E87="","",'(入力①) 基本情報入力シート'!E87)</f>
        <v/>
      </c>
      <c r="E66" s="191" t="str">
        <f aca="false">IF('(入力①) 基本情報入力シート'!F87="","",'(入力①) 基本情報入力シート'!F87)</f>
        <v/>
      </c>
      <c r="F66" s="191" t="str">
        <f aca="false">IF('(入力①) 基本情報入力シート'!G87="","",'(入力①) 基本情報入力シート'!G87)</f>
        <v/>
      </c>
      <c r="G66" s="191" t="str">
        <f aca="false">IF('(入力①) 基本情報入力シート'!H87="","",'(入力①) 基本情報入力シート'!H87)</f>
        <v/>
      </c>
      <c r="H66" s="191" t="str">
        <f aca="false">IF('(入力①) 基本情報入力シート'!I87="","",'(入力①) 基本情報入力シート'!I87)</f>
        <v/>
      </c>
      <c r="I66" s="191" t="str">
        <f aca="false">IF('(入力①) 基本情報入力シート'!J87="","",'(入力①) 基本情報入力シート'!J87)</f>
        <v/>
      </c>
      <c r="J66" s="191" t="str">
        <f aca="false">IF('(入力①) 基本情報入力シート'!K87="","",'(入力①) 基本情報入力シート'!K87)</f>
        <v/>
      </c>
      <c r="K66" s="192" t="str">
        <f aca="false">IF('(入力①) 基本情報入力シート'!L87="","",'(入力①) 基本情報入力シート'!L87)</f>
        <v/>
      </c>
      <c r="L66" s="156" t="str">
        <f aca="false">IF('(入力①) 基本情報入力シート'!M87="","",'(入力①) 基本情報入力シート'!M87)</f>
        <v/>
      </c>
      <c r="M66" s="156" t="str">
        <f aca="false">IF('(入力①) 基本情報入力シート'!R87="","",'(入力①) 基本情報入力シート'!R87)</f>
        <v/>
      </c>
      <c r="N66" s="156" t="str">
        <f aca="false">IF('(入力①) 基本情報入力シート'!W87="","",'(入力①) 基本情報入力シート'!W87)</f>
        <v/>
      </c>
      <c r="O66" s="156" t="str">
        <f aca="false">IF('(入力①) 基本情報入力シート'!X87="","",'(入力①) 基本情報入力シート'!X87)</f>
        <v/>
      </c>
      <c r="P66" s="157" t="str">
        <f aca="false">IF('(入力①) 基本情報入力シート'!Y87="","",'(入力①) 基本情報入力シート'!Y87)</f>
        <v/>
      </c>
      <c r="Q66" s="158" t="str">
        <f aca="false">IF('(入力①) 基本情報入力シート'!Z87="","",'(入力①) 基本情報入力シート'!Z87)</f>
        <v/>
      </c>
      <c r="R66" s="193" t="str">
        <f aca="false">IF('(入力①) 基本情報入力シート'!AA87="","",'(入力①) 基本情報入力シート'!AA87)</f>
        <v/>
      </c>
      <c r="S66" s="194"/>
      <c r="T66" s="195"/>
      <c r="U66" s="196" t="e">
        <f aca="false">IF(P66="","",VLOOKUP(P66,))</f>
        <v>#N/A</v>
      </c>
      <c r="V66" s="197"/>
      <c r="W66" s="163" t="s">
        <v>92</v>
      </c>
      <c r="X66" s="198"/>
      <c r="Y66" s="165" t="s">
        <v>93</v>
      </c>
      <c r="Z66" s="198"/>
      <c r="AA66" s="166" t="s">
        <v>94</v>
      </c>
      <c r="AB66" s="198"/>
      <c r="AC66" s="165" t="s">
        <v>93</v>
      </c>
      <c r="AD66" s="198"/>
      <c r="AE66" s="165" t="s">
        <v>95</v>
      </c>
      <c r="AF66" s="167" t="s">
        <v>96</v>
      </c>
      <c r="AG66" s="168" t="str">
        <f aca="false">IF(X66&gt;=1,(AB66*12+AD66)-(X66*12+Z66)+1,"")</f>
        <v/>
      </c>
      <c r="AH66" s="199" t="s">
        <v>97</v>
      </c>
      <c r="AI66" s="169" t="str">
        <f aca="false">IFERROR(ROUNDDOWN(ROUND(Q66*R66,0)*U66,0)*AG66,"")</f>
        <v/>
      </c>
      <c r="AJ66" s="101"/>
      <c r="AK66" s="200" t="str">
        <f aca="false">IFERROR(IF(AND(T66="特定加算Ⅰ",OR(V66="",V66="-",V66="いずれも取得していない")),"☓","○"),"")</f>
        <v>○</v>
      </c>
      <c r="AL66" s="201" t="str">
        <f aca="false">IFERROR(IF(AND(T66="特定加算Ⅰ",OR(V66="",V66="-",V66="いずれも取得していない")),"！特定加算Ⅰが選択されています。該当する介護福祉士配置等要件を選択してください。",""),"")</f>
        <v/>
      </c>
      <c r="AM66" s="202"/>
      <c r="AN66" s="202"/>
      <c r="AO66" s="202"/>
      <c r="AP66" s="202"/>
      <c r="AQ66" s="202"/>
      <c r="AR66" s="202"/>
      <c r="AS66" s="202"/>
      <c r="AT66" s="202"/>
      <c r="AU66" s="203"/>
    </row>
    <row r="67" customFormat="false" ht="33" hidden="false" customHeight="true" outlineLevel="0" collapsed="false">
      <c r="A67" s="150" t="n">
        <f aca="false">A66+1</f>
        <v>56</v>
      </c>
      <c r="B67" s="190" t="str">
        <f aca="false">IF('(入力①) 基本情報入力シート'!C88="","",'(入力①) 基本情報入力シート'!C88)</f>
        <v/>
      </c>
      <c r="C67" s="191" t="str">
        <f aca="false">IF('(入力①) 基本情報入力シート'!D88="","",'(入力①) 基本情報入力シート'!D88)</f>
        <v/>
      </c>
      <c r="D67" s="191" t="str">
        <f aca="false">IF('(入力①) 基本情報入力シート'!E88="","",'(入力①) 基本情報入力シート'!E88)</f>
        <v/>
      </c>
      <c r="E67" s="191" t="str">
        <f aca="false">IF('(入力①) 基本情報入力シート'!F88="","",'(入力①) 基本情報入力シート'!F88)</f>
        <v/>
      </c>
      <c r="F67" s="191" t="str">
        <f aca="false">IF('(入力①) 基本情報入力シート'!G88="","",'(入力①) 基本情報入力シート'!G88)</f>
        <v/>
      </c>
      <c r="G67" s="191" t="str">
        <f aca="false">IF('(入力①) 基本情報入力シート'!H88="","",'(入力①) 基本情報入力シート'!H88)</f>
        <v/>
      </c>
      <c r="H67" s="191" t="str">
        <f aca="false">IF('(入力①) 基本情報入力シート'!I88="","",'(入力①) 基本情報入力シート'!I88)</f>
        <v/>
      </c>
      <c r="I67" s="191" t="str">
        <f aca="false">IF('(入力①) 基本情報入力シート'!J88="","",'(入力①) 基本情報入力シート'!J88)</f>
        <v/>
      </c>
      <c r="J67" s="191" t="str">
        <f aca="false">IF('(入力①) 基本情報入力シート'!K88="","",'(入力①) 基本情報入力シート'!K88)</f>
        <v/>
      </c>
      <c r="K67" s="192" t="str">
        <f aca="false">IF('(入力①) 基本情報入力シート'!L88="","",'(入力①) 基本情報入力シート'!L88)</f>
        <v/>
      </c>
      <c r="L67" s="156" t="str">
        <f aca="false">IF('(入力①) 基本情報入力シート'!M88="","",'(入力①) 基本情報入力シート'!M88)</f>
        <v/>
      </c>
      <c r="M67" s="156" t="str">
        <f aca="false">IF('(入力①) 基本情報入力シート'!R88="","",'(入力①) 基本情報入力シート'!R88)</f>
        <v/>
      </c>
      <c r="N67" s="156" t="str">
        <f aca="false">IF('(入力①) 基本情報入力シート'!W88="","",'(入力①) 基本情報入力シート'!W88)</f>
        <v/>
      </c>
      <c r="O67" s="156" t="str">
        <f aca="false">IF('(入力①) 基本情報入力シート'!X88="","",'(入力①) 基本情報入力シート'!X88)</f>
        <v/>
      </c>
      <c r="P67" s="157" t="str">
        <f aca="false">IF('(入力①) 基本情報入力シート'!Y88="","",'(入力①) 基本情報入力シート'!Y88)</f>
        <v/>
      </c>
      <c r="Q67" s="158" t="str">
        <f aca="false">IF('(入力①) 基本情報入力シート'!Z88="","",'(入力①) 基本情報入力シート'!Z88)</f>
        <v/>
      </c>
      <c r="R67" s="193" t="str">
        <f aca="false">IF('(入力①) 基本情報入力シート'!AA88="","",'(入力①) 基本情報入力シート'!AA88)</f>
        <v/>
      </c>
      <c r="S67" s="194"/>
      <c r="T67" s="195"/>
      <c r="U67" s="196" t="e">
        <f aca="false">IF(P67="","",VLOOKUP(P67,))</f>
        <v>#N/A</v>
      </c>
      <c r="V67" s="197"/>
      <c r="W67" s="163" t="s">
        <v>92</v>
      </c>
      <c r="X67" s="198"/>
      <c r="Y67" s="165" t="s">
        <v>93</v>
      </c>
      <c r="Z67" s="198"/>
      <c r="AA67" s="166" t="s">
        <v>94</v>
      </c>
      <c r="AB67" s="198"/>
      <c r="AC67" s="165" t="s">
        <v>93</v>
      </c>
      <c r="AD67" s="198"/>
      <c r="AE67" s="165" t="s">
        <v>95</v>
      </c>
      <c r="AF67" s="167" t="s">
        <v>96</v>
      </c>
      <c r="AG67" s="168" t="str">
        <f aca="false">IF(X67&gt;=1,(AB67*12+AD67)-(X67*12+Z67)+1,"")</f>
        <v/>
      </c>
      <c r="AH67" s="199" t="s">
        <v>97</v>
      </c>
      <c r="AI67" s="169" t="str">
        <f aca="false">IFERROR(ROUNDDOWN(ROUND(Q67*R67,0)*U67,0)*AG67,"")</f>
        <v/>
      </c>
      <c r="AJ67" s="101"/>
      <c r="AK67" s="200" t="str">
        <f aca="false">IFERROR(IF(AND(T67="特定加算Ⅰ",OR(V67="",V67="-",V67="いずれも取得していない")),"☓","○"),"")</f>
        <v>○</v>
      </c>
      <c r="AL67" s="201" t="str">
        <f aca="false">IFERROR(IF(AND(T67="特定加算Ⅰ",OR(V67="",V67="-",V67="いずれも取得していない")),"！特定加算Ⅰが選択されています。該当する介護福祉士配置等要件を選択してください。",""),"")</f>
        <v/>
      </c>
      <c r="AM67" s="202"/>
      <c r="AN67" s="202"/>
      <c r="AO67" s="202"/>
      <c r="AP67" s="202"/>
      <c r="AQ67" s="202"/>
      <c r="AR67" s="202"/>
      <c r="AS67" s="202"/>
      <c r="AT67" s="202"/>
      <c r="AU67" s="203"/>
    </row>
    <row r="68" customFormat="false" ht="33" hidden="false" customHeight="true" outlineLevel="0" collapsed="false">
      <c r="A68" s="150" t="n">
        <f aca="false">A67+1</f>
        <v>57</v>
      </c>
      <c r="B68" s="190" t="str">
        <f aca="false">IF('(入力①) 基本情報入力シート'!C89="","",'(入力①) 基本情報入力シート'!C89)</f>
        <v/>
      </c>
      <c r="C68" s="191" t="str">
        <f aca="false">IF('(入力①) 基本情報入力シート'!D89="","",'(入力①) 基本情報入力シート'!D89)</f>
        <v/>
      </c>
      <c r="D68" s="191" t="str">
        <f aca="false">IF('(入力①) 基本情報入力シート'!E89="","",'(入力①) 基本情報入力シート'!E89)</f>
        <v/>
      </c>
      <c r="E68" s="191" t="str">
        <f aca="false">IF('(入力①) 基本情報入力シート'!F89="","",'(入力①) 基本情報入力シート'!F89)</f>
        <v/>
      </c>
      <c r="F68" s="191" t="str">
        <f aca="false">IF('(入力①) 基本情報入力シート'!G89="","",'(入力①) 基本情報入力シート'!G89)</f>
        <v/>
      </c>
      <c r="G68" s="191" t="str">
        <f aca="false">IF('(入力①) 基本情報入力シート'!H89="","",'(入力①) 基本情報入力シート'!H89)</f>
        <v/>
      </c>
      <c r="H68" s="191" t="str">
        <f aca="false">IF('(入力①) 基本情報入力シート'!I89="","",'(入力①) 基本情報入力シート'!I89)</f>
        <v/>
      </c>
      <c r="I68" s="191" t="str">
        <f aca="false">IF('(入力①) 基本情報入力シート'!J89="","",'(入力①) 基本情報入力シート'!J89)</f>
        <v/>
      </c>
      <c r="J68" s="191" t="str">
        <f aca="false">IF('(入力①) 基本情報入力シート'!K89="","",'(入力①) 基本情報入力シート'!K89)</f>
        <v/>
      </c>
      <c r="K68" s="192" t="str">
        <f aca="false">IF('(入力①) 基本情報入力シート'!L89="","",'(入力①) 基本情報入力シート'!L89)</f>
        <v/>
      </c>
      <c r="L68" s="156" t="str">
        <f aca="false">IF('(入力①) 基本情報入力シート'!M89="","",'(入力①) 基本情報入力シート'!M89)</f>
        <v/>
      </c>
      <c r="M68" s="156" t="str">
        <f aca="false">IF('(入力①) 基本情報入力シート'!R89="","",'(入力①) 基本情報入力シート'!R89)</f>
        <v/>
      </c>
      <c r="N68" s="156" t="str">
        <f aca="false">IF('(入力①) 基本情報入力シート'!W89="","",'(入力①) 基本情報入力シート'!W89)</f>
        <v/>
      </c>
      <c r="O68" s="156" t="str">
        <f aca="false">IF('(入力①) 基本情報入力シート'!X89="","",'(入力①) 基本情報入力シート'!X89)</f>
        <v/>
      </c>
      <c r="P68" s="157" t="str">
        <f aca="false">IF('(入力①) 基本情報入力シート'!Y89="","",'(入力①) 基本情報入力シート'!Y89)</f>
        <v/>
      </c>
      <c r="Q68" s="158" t="str">
        <f aca="false">IF('(入力①) 基本情報入力シート'!Z89="","",'(入力①) 基本情報入力シート'!Z89)</f>
        <v/>
      </c>
      <c r="R68" s="193" t="str">
        <f aca="false">IF('(入力①) 基本情報入力シート'!AA89="","",'(入力①) 基本情報入力シート'!AA89)</f>
        <v/>
      </c>
      <c r="S68" s="194"/>
      <c r="T68" s="195"/>
      <c r="U68" s="196" t="e">
        <f aca="false">IF(P68="","",VLOOKUP(P68,))</f>
        <v>#N/A</v>
      </c>
      <c r="V68" s="197"/>
      <c r="W68" s="163" t="s">
        <v>92</v>
      </c>
      <c r="X68" s="198"/>
      <c r="Y68" s="165" t="s">
        <v>93</v>
      </c>
      <c r="Z68" s="198"/>
      <c r="AA68" s="166" t="s">
        <v>94</v>
      </c>
      <c r="AB68" s="198"/>
      <c r="AC68" s="165" t="s">
        <v>93</v>
      </c>
      <c r="AD68" s="198"/>
      <c r="AE68" s="165" t="s">
        <v>95</v>
      </c>
      <c r="AF68" s="167" t="s">
        <v>96</v>
      </c>
      <c r="AG68" s="168" t="str">
        <f aca="false">IF(X68&gt;=1,(AB68*12+AD68)-(X68*12+Z68)+1,"")</f>
        <v/>
      </c>
      <c r="AH68" s="199" t="s">
        <v>97</v>
      </c>
      <c r="AI68" s="169" t="str">
        <f aca="false">IFERROR(ROUNDDOWN(ROUND(Q68*R68,0)*U68,0)*AG68,"")</f>
        <v/>
      </c>
      <c r="AJ68" s="101"/>
      <c r="AK68" s="200" t="str">
        <f aca="false">IFERROR(IF(AND(T68="特定加算Ⅰ",OR(V68="",V68="-",V68="いずれも取得していない")),"☓","○"),"")</f>
        <v>○</v>
      </c>
      <c r="AL68" s="201" t="str">
        <f aca="false">IFERROR(IF(AND(T68="特定加算Ⅰ",OR(V68="",V68="-",V68="いずれも取得していない")),"！特定加算Ⅰが選択されています。該当する介護福祉士配置等要件を選択してください。",""),"")</f>
        <v/>
      </c>
      <c r="AM68" s="202"/>
      <c r="AN68" s="202"/>
      <c r="AO68" s="202"/>
      <c r="AP68" s="202"/>
      <c r="AQ68" s="202"/>
      <c r="AR68" s="202"/>
      <c r="AS68" s="202"/>
      <c r="AT68" s="202"/>
      <c r="AU68" s="203"/>
    </row>
    <row r="69" customFormat="false" ht="33" hidden="false" customHeight="true" outlineLevel="0" collapsed="false">
      <c r="A69" s="150" t="n">
        <f aca="false">A68+1</f>
        <v>58</v>
      </c>
      <c r="B69" s="190" t="str">
        <f aca="false">IF('(入力①) 基本情報入力シート'!C90="","",'(入力①) 基本情報入力シート'!C90)</f>
        <v/>
      </c>
      <c r="C69" s="191" t="str">
        <f aca="false">IF('(入力①) 基本情報入力シート'!D90="","",'(入力①) 基本情報入力シート'!D90)</f>
        <v/>
      </c>
      <c r="D69" s="191" t="str">
        <f aca="false">IF('(入力①) 基本情報入力シート'!E90="","",'(入力①) 基本情報入力シート'!E90)</f>
        <v/>
      </c>
      <c r="E69" s="191" t="str">
        <f aca="false">IF('(入力①) 基本情報入力シート'!F90="","",'(入力①) 基本情報入力シート'!F90)</f>
        <v/>
      </c>
      <c r="F69" s="191" t="str">
        <f aca="false">IF('(入力①) 基本情報入力シート'!G90="","",'(入力①) 基本情報入力シート'!G90)</f>
        <v/>
      </c>
      <c r="G69" s="191" t="str">
        <f aca="false">IF('(入力①) 基本情報入力シート'!H90="","",'(入力①) 基本情報入力シート'!H90)</f>
        <v/>
      </c>
      <c r="H69" s="191" t="str">
        <f aca="false">IF('(入力①) 基本情報入力シート'!I90="","",'(入力①) 基本情報入力シート'!I90)</f>
        <v/>
      </c>
      <c r="I69" s="191" t="str">
        <f aca="false">IF('(入力①) 基本情報入力シート'!J90="","",'(入力①) 基本情報入力シート'!J90)</f>
        <v/>
      </c>
      <c r="J69" s="191" t="str">
        <f aca="false">IF('(入力①) 基本情報入力シート'!K90="","",'(入力①) 基本情報入力シート'!K90)</f>
        <v/>
      </c>
      <c r="K69" s="192" t="str">
        <f aca="false">IF('(入力①) 基本情報入力シート'!L90="","",'(入力①) 基本情報入力シート'!L90)</f>
        <v/>
      </c>
      <c r="L69" s="156" t="str">
        <f aca="false">IF('(入力①) 基本情報入力シート'!M90="","",'(入力①) 基本情報入力シート'!M90)</f>
        <v/>
      </c>
      <c r="M69" s="156" t="str">
        <f aca="false">IF('(入力①) 基本情報入力シート'!R90="","",'(入力①) 基本情報入力シート'!R90)</f>
        <v/>
      </c>
      <c r="N69" s="156" t="str">
        <f aca="false">IF('(入力①) 基本情報入力シート'!W90="","",'(入力①) 基本情報入力シート'!W90)</f>
        <v/>
      </c>
      <c r="O69" s="156" t="str">
        <f aca="false">IF('(入力①) 基本情報入力シート'!X90="","",'(入力①) 基本情報入力シート'!X90)</f>
        <v/>
      </c>
      <c r="P69" s="157" t="str">
        <f aca="false">IF('(入力①) 基本情報入力シート'!Y90="","",'(入力①) 基本情報入力シート'!Y90)</f>
        <v/>
      </c>
      <c r="Q69" s="158" t="str">
        <f aca="false">IF('(入力①) 基本情報入力シート'!Z90="","",'(入力①) 基本情報入力シート'!Z90)</f>
        <v/>
      </c>
      <c r="R69" s="193" t="str">
        <f aca="false">IF('(入力①) 基本情報入力シート'!AA90="","",'(入力①) 基本情報入力シート'!AA90)</f>
        <v/>
      </c>
      <c r="S69" s="194"/>
      <c r="T69" s="195"/>
      <c r="U69" s="196" t="e">
        <f aca="false">IF(P69="","",VLOOKUP(P69,))</f>
        <v>#N/A</v>
      </c>
      <c r="V69" s="197"/>
      <c r="W69" s="163" t="s">
        <v>92</v>
      </c>
      <c r="X69" s="198"/>
      <c r="Y69" s="165" t="s">
        <v>93</v>
      </c>
      <c r="Z69" s="198"/>
      <c r="AA69" s="166" t="s">
        <v>94</v>
      </c>
      <c r="AB69" s="198"/>
      <c r="AC69" s="165" t="s">
        <v>93</v>
      </c>
      <c r="AD69" s="198"/>
      <c r="AE69" s="165" t="s">
        <v>95</v>
      </c>
      <c r="AF69" s="167" t="s">
        <v>96</v>
      </c>
      <c r="AG69" s="168" t="str">
        <f aca="false">IF(X69&gt;=1,(AB69*12+AD69)-(X69*12+Z69)+1,"")</f>
        <v/>
      </c>
      <c r="AH69" s="199" t="s">
        <v>97</v>
      </c>
      <c r="AI69" s="169" t="str">
        <f aca="false">IFERROR(ROUNDDOWN(ROUND(Q69*R69,0)*U69,0)*AG69,"")</f>
        <v/>
      </c>
      <c r="AJ69" s="101"/>
      <c r="AK69" s="200" t="str">
        <f aca="false">IFERROR(IF(AND(T69="特定加算Ⅰ",OR(V69="",V69="-",V69="いずれも取得していない")),"☓","○"),"")</f>
        <v>○</v>
      </c>
      <c r="AL69" s="201" t="str">
        <f aca="false">IFERROR(IF(AND(T69="特定加算Ⅰ",OR(V69="",V69="-",V69="いずれも取得していない")),"！特定加算Ⅰが選択されています。該当する介護福祉士配置等要件を選択してください。",""),"")</f>
        <v/>
      </c>
      <c r="AM69" s="202"/>
      <c r="AN69" s="202"/>
      <c r="AO69" s="202"/>
      <c r="AP69" s="202"/>
      <c r="AQ69" s="202"/>
      <c r="AR69" s="202"/>
      <c r="AS69" s="202"/>
      <c r="AT69" s="202"/>
      <c r="AU69" s="203"/>
    </row>
    <row r="70" customFormat="false" ht="33" hidden="false" customHeight="true" outlineLevel="0" collapsed="false">
      <c r="A70" s="150" t="n">
        <f aca="false">A69+1</f>
        <v>59</v>
      </c>
      <c r="B70" s="190" t="str">
        <f aca="false">IF('(入力①) 基本情報入力シート'!C91="","",'(入力①) 基本情報入力シート'!C91)</f>
        <v/>
      </c>
      <c r="C70" s="191" t="str">
        <f aca="false">IF('(入力①) 基本情報入力シート'!D91="","",'(入力①) 基本情報入力シート'!D91)</f>
        <v/>
      </c>
      <c r="D70" s="191" t="str">
        <f aca="false">IF('(入力①) 基本情報入力シート'!E91="","",'(入力①) 基本情報入力シート'!E91)</f>
        <v/>
      </c>
      <c r="E70" s="191" t="str">
        <f aca="false">IF('(入力①) 基本情報入力シート'!F91="","",'(入力①) 基本情報入力シート'!F91)</f>
        <v/>
      </c>
      <c r="F70" s="191" t="str">
        <f aca="false">IF('(入力①) 基本情報入力シート'!G91="","",'(入力①) 基本情報入力シート'!G91)</f>
        <v/>
      </c>
      <c r="G70" s="191" t="str">
        <f aca="false">IF('(入力①) 基本情報入力シート'!H91="","",'(入力①) 基本情報入力シート'!H91)</f>
        <v/>
      </c>
      <c r="H70" s="191" t="str">
        <f aca="false">IF('(入力①) 基本情報入力シート'!I91="","",'(入力①) 基本情報入力シート'!I91)</f>
        <v/>
      </c>
      <c r="I70" s="191" t="str">
        <f aca="false">IF('(入力①) 基本情報入力シート'!J91="","",'(入力①) 基本情報入力シート'!J91)</f>
        <v/>
      </c>
      <c r="J70" s="191" t="str">
        <f aca="false">IF('(入力①) 基本情報入力シート'!K91="","",'(入力①) 基本情報入力シート'!K91)</f>
        <v/>
      </c>
      <c r="K70" s="192" t="str">
        <f aca="false">IF('(入力①) 基本情報入力シート'!L91="","",'(入力①) 基本情報入力シート'!L91)</f>
        <v/>
      </c>
      <c r="L70" s="156" t="str">
        <f aca="false">IF('(入力①) 基本情報入力シート'!M91="","",'(入力①) 基本情報入力シート'!M91)</f>
        <v/>
      </c>
      <c r="M70" s="156" t="str">
        <f aca="false">IF('(入力①) 基本情報入力シート'!R91="","",'(入力①) 基本情報入力シート'!R91)</f>
        <v/>
      </c>
      <c r="N70" s="156" t="str">
        <f aca="false">IF('(入力①) 基本情報入力シート'!W91="","",'(入力①) 基本情報入力シート'!W91)</f>
        <v/>
      </c>
      <c r="O70" s="156" t="str">
        <f aca="false">IF('(入力①) 基本情報入力シート'!X91="","",'(入力①) 基本情報入力シート'!X91)</f>
        <v/>
      </c>
      <c r="P70" s="157" t="str">
        <f aca="false">IF('(入力①) 基本情報入力シート'!Y91="","",'(入力①) 基本情報入力シート'!Y91)</f>
        <v/>
      </c>
      <c r="Q70" s="158" t="str">
        <f aca="false">IF('(入力①) 基本情報入力シート'!Z91="","",'(入力①) 基本情報入力シート'!Z91)</f>
        <v/>
      </c>
      <c r="R70" s="193" t="str">
        <f aca="false">IF('(入力①) 基本情報入力シート'!AA91="","",'(入力①) 基本情報入力シート'!AA91)</f>
        <v/>
      </c>
      <c r="S70" s="194"/>
      <c r="T70" s="195"/>
      <c r="U70" s="196" t="e">
        <f aca="false">IF(P70="","",VLOOKUP(P70,))</f>
        <v>#N/A</v>
      </c>
      <c r="V70" s="197"/>
      <c r="W70" s="163" t="s">
        <v>92</v>
      </c>
      <c r="X70" s="198"/>
      <c r="Y70" s="165" t="s">
        <v>93</v>
      </c>
      <c r="Z70" s="198"/>
      <c r="AA70" s="166" t="s">
        <v>94</v>
      </c>
      <c r="AB70" s="198"/>
      <c r="AC70" s="165" t="s">
        <v>93</v>
      </c>
      <c r="AD70" s="198"/>
      <c r="AE70" s="165" t="s">
        <v>95</v>
      </c>
      <c r="AF70" s="167" t="s">
        <v>96</v>
      </c>
      <c r="AG70" s="168" t="str">
        <f aca="false">IF(X70&gt;=1,(AB70*12+AD70)-(X70*12+Z70)+1,"")</f>
        <v/>
      </c>
      <c r="AH70" s="199" t="s">
        <v>97</v>
      </c>
      <c r="AI70" s="169" t="str">
        <f aca="false">IFERROR(ROUNDDOWN(ROUND(Q70*R70,0)*U70,0)*AG70,"")</f>
        <v/>
      </c>
      <c r="AJ70" s="101"/>
      <c r="AK70" s="200" t="str">
        <f aca="false">IFERROR(IF(AND(T70="特定加算Ⅰ",OR(V70="",V70="-",V70="いずれも取得していない")),"☓","○"),"")</f>
        <v>○</v>
      </c>
      <c r="AL70" s="201" t="str">
        <f aca="false">IFERROR(IF(AND(T70="特定加算Ⅰ",OR(V70="",V70="-",V70="いずれも取得していない")),"！特定加算Ⅰが選択されています。該当する介護福祉士配置等要件を選択してください。",""),"")</f>
        <v/>
      </c>
      <c r="AM70" s="202"/>
      <c r="AN70" s="202"/>
      <c r="AO70" s="202"/>
      <c r="AP70" s="202"/>
      <c r="AQ70" s="202"/>
      <c r="AR70" s="202"/>
      <c r="AS70" s="202"/>
      <c r="AT70" s="202"/>
      <c r="AU70" s="203"/>
    </row>
    <row r="71" customFormat="false" ht="33" hidden="false" customHeight="true" outlineLevel="0" collapsed="false">
      <c r="A71" s="150" t="n">
        <f aca="false">A70+1</f>
        <v>60</v>
      </c>
      <c r="B71" s="190" t="str">
        <f aca="false">IF('(入力①) 基本情報入力シート'!C92="","",'(入力①) 基本情報入力シート'!C92)</f>
        <v/>
      </c>
      <c r="C71" s="191" t="str">
        <f aca="false">IF('(入力①) 基本情報入力シート'!D92="","",'(入力①) 基本情報入力シート'!D92)</f>
        <v/>
      </c>
      <c r="D71" s="191" t="str">
        <f aca="false">IF('(入力①) 基本情報入力シート'!E92="","",'(入力①) 基本情報入力シート'!E92)</f>
        <v/>
      </c>
      <c r="E71" s="191" t="str">
        <f aca="false">IF('(入力①) 基本情報入力シート'!F92="","",'(入力①) 基本情報入力シート'!F92)</f>
        <v/>
      </c>
      <c r="F71" s="191" t="str">
        <f aca="false">IF('(入力①) 基本情報入力シート'!G92="","",'(入力①) 基本情報入力シート'!G92)</f>
        <v/>
      </c>
      <c r="G71" s="191" t="str">
        <f aca="false">IF('(入力①) 基本情報入力シート'!H92="","",'(入力①) 基本情報入力シート'!H92)</f>
        <v/>
      </c>
      <c r="H71" s="191" t="str">
        <f aca="false">IF('(入力①) 基本情報入力シート'!I92="","",'(入力①) 基本情報入力シート'!I92)</f>
        <v/>
      </c>
      <c r="I71" s="191" t="str">
        <f aca="false">IF('(入力①) 基本情報入力シート'!J92="","",'(入力①) 基本情報入力シート'!J92)</f>
        <v/>
      </c>
      <c r="J71" s="191" t="str">
        <f aca="false">IF('(入力①) 基本情報入力シート'!K92="","",'(入力①) 基本情報入力シート'!K92)</f>
        <v/>
      </c>
      <c r="K71" s="192" t="str">
        <f aca="false">IF('(入力①) 基本情報入力シート'!L92="","",'(入力①) 基本情報入力シート'!L92)</f>
        <v/>
      </c>
      <c r="L71" s="156" t="str">
        <f aca="false">IF('(入力①) 基本情報入力シート'!M92="","",'(入力①) 基本情報入力シート'!M92)</f>
        <v/>
      </c>
      <c r="M71" s="156" t="str">
        <f aca="false">IF('(入力①) 基本情報入力シート'!R92="","",'(入力①) 基本情報入力シート'!R92)</f>
        <v/>
      </c>
      <c r="N71" s="156" t="str">
        <f aca="false">IF('(入力①) 基本情報入力シート'!W92="","",'(入力①) 基本情報入力シート'!W92)</f>
        <v/>
      </c>
      <c r="O71" s="156" t="str">
        <f aca="false">IF('(入力①) 基本情報入力シート'!X92="","",'(入力①) 基本情報入力シート'!X92)</f>
        <v/>
      </c>
      <c r="P71" s="157" t="str">
        <f aca="false">IF('(入力①) 基本情報入力シート'!Y92="","",'(入力①) 基本情報入力シート'!Y92)</f>
        <v/>
      </c>
      <c r="Q71" s="158" t="str">
        <f aca="false">IF('(入力①) 基本情報入力シート'!Z92="","",'(入力①) 基本情報入力シート'!Z92)</f>
        <v/>
      </c>
      <c r="R71" s="193" t="str">
        <f aca="false">IF('(入力①) 基本情報入力シート'!AA92="","",'(入力①) 基本情報入力シート'!AA92)</f>
        <v/>
      </c>
      <c r="S71" s="194"/>
      <c r="T71" s="195"/>
      <c r="U71" s="196" t="e">
        <f aca="false">IF(P71="","",VLOOKUP(P71,))</f>
        <v>#N/A</v>
      </c>
      <c r="V71" s="197"/>
      <c r="W71" s="163" t="s">
        <v>92</v>
      </c>
      <c r="X71" s="198"/>
      <c r="Y71" s="165" t="s">
        <v>93</v>
      </c>
      <c r="Z71" s="198"/>
      <c r="AA71" s="166" t="s">
        <v>94</v>
      </c>
      <c r="AB71" s="198"/>
      <c r="AC71" s="165" t="s">
        <v>93</v>
      </c>
      <c r="AD71" s="198"/>
      <c r="AE71" s="165" t="s">
        <v>95</v>
      </c>
      <c r="AF71" s="167" t="s">
        <v>96</v>
      </c>
      <c r="AG71" s="168" t="str">
        <f aca="false">IF(X71&gt;=1,(AB71*12+AD71)-(X71*12+Z71)+1,"")</f>
        <v/>
      </c>
      <c r="AH71" s="199" t="s">
        <v>97</v>
      </c>
      <c r="AI71" s="169" t="str">
        <f aca="false">IFERROR(ROUNDDOWN(ROUND(Q71*R71,0)*U71,0)*AG71,"")</f>
        <v/>
      </c>
      <c r="AJ71" s="101"/>
      <c r="AK71" s="200" t="str">
        <f aca="false">IFERROR(IF(AND(T71="特定加算Ⅰ",OR(V71="",V71="-",V71="いずれも取得していない")),"☓","○"),"")</f>
        <v>○</v>
      </c>
      <c r="AL71" s="201" t="str">
        <f aca="false">IFERROR(IF(AND(T71="特定加算Ⅰ",OR(V71="",V71="-",V71="いずれも取得していない")),"！特定加算Ⅰが選択されています。該当する介護福祉士配置等要件を選択してください。",""),"")</f>
        <v/>
      </c>
      <c r="AM71" s="202"/>
      <c r="AN71" s="202"/>
      <c r="AO71" s="202"/>
      <c r="AP71" s="202"/>
      <c r="AQ71" s="202"/>
      <c r="AR71" s="202"/>
      <c r="AS71" s="202"/>
      <c r="AT71" s="202"/>
      <c r="AU71" s="203"/>
    </row>
    <row r="72" customFormat="false" ht="33" hidden="false" customHeight="true" outlineLevel="0" collapsed="false">
      <c r="A72" s="150" t="n">
        <f aca="false">A71+1</f>
        <v>61</v>
      </c>
      <c r="B72" s="190" t="str">
        <f aca="false">IF('(入力①) 基本情報入力シート'!C93="","",'(入力①) 基本情報入力シート'!C93)</f>
        <v/>
      </c>
      <c r="C72" s="191" t="str">
        <f aca="false">IF('(入力①) 基本情報入力シート'!D93="","",'(入力①) 基本情報入力シート'!D93)</f>
        <v/>
      </c>
      <c r="D72" s="191" t="str">
        <f aca="false">IF('(入力①) 基本情報入力シート'!E93="","",'(入力①) 基本情報入力シート'!E93)</f>
        <v/>
      </c>
      <c r="E72" s="191" t="str">
        <f aca="false">IF('(入力①) 基本情報入力シート'!F93="","",'(入力①) 基本情報入力シート'!F93)</f>
        <v/>
      </c>
      <c r="F72" s="191" t="str">
        <f aca="false">IF('(入力①) 基本情報入力シート'!G93="","",'(入力①) 基本情報入力シート'!G93)</f>
        <v/>
      </c>
      <c r="G72" s="191" t="str">
        <f aca="false">IF('(入力①) 基本情報入力シート'!H93="","",'(入力①) 基本情報入力シート'!H93)</f>
        <v/>
      </c>
      <c r="H72" s="191" t="str">
        <f aca="false">IF('(入力①) 基本情報入力シート'!I93="","",'(入力①) 基本情報入力シート'!I93)</f>
        <v/>
      </c>
      <c r="I72" s="191" t="str">
        <f aca="false">IF('(入力①) 基本情報入力シート'!J93="","",'(入力①) 基本情報入力シート'!J93)</f>
        <v/>
      </c>
      <c r="J72" s="191" t="str">
        <f aca="false">IF('(入力①) 基本情報入力シート'!K93="","",'(入力①) 基本情報入力シート'!K93)</f>
        <v/>
      </c>
      <c r="K72" s="192" t="str">
        <f aca="false">IF('(入力①) 基本情報入力シート'!L93="","",'(入力①) 基本情報入力シート'!L93)</f>
        <v/>
      </c>
      <c r="L72" s="156" t="str">
        <f aca="false">IF('(入力①) 基本情報入力シート'!M93="","",'(入力①) 基本情報入力シート'!M93)</f>
        <v/>
      </c>
      <c r="M72" s="156" t="str">
        <f aca="false">IF('(入力①) 基本情報入力シート'!R93="","",'(入力①) 基本情報入力シート'!R93)</f>
        <v/>
      </c>
      <c r="N72" s="156" t="str">
        <f aca="false">IF('(入力①) 基本情報入力シート'!W93="","",'(入力①) 基本情報入力シート'!W93)</f>
        <v/>
      </c>
      <c r="O72" s="156" t="str">
        <f aca="false">IF('(入力①) 基本情報入力シート'!X93="","",'(入力①) 基本情報入力シート'!X93)</f>
        <v/>
      </c>
      <c r="P72" s="157" t="str">
        <f aca="false">IF('(入力①) 基本情報入力シート'!Y93="","",'(入力①) 基本情報入力シート'!Y93)</f>
        <v/>
      </c>
      <c r="Q72" s="158" t="str">
        <f aca="false">IF('(入力①) 基本情報入力シート'!Z93="","",'(入力①) 基本情報入力シート'!Z93)</f>
        <v/>
      </c>
      <c r="R72" s="193" t="str">
        <f aca="false">IF('(入力①) 基本情報入力シート'!AA93="","",'(入力①) 基本情報入力シート'!AA93)</f>
        <v/>
      </c>
      <c r="S72" s="194"/>
      <c r="T72" s="195"/>
      <c r="U72" s="196" t="e">
        <f aca="false">IF(P72="","",VLOOKUP(P72,))</f>
        <v>#N/A</v>
      </c>
      <c r="V72" s="197"/>
      <c r="W72" s="163" t="s">
        <v>92</v>
      </c>
      <c r="X72" s="198"/>
      <c r="Y72" s="165" t="s">
        <v>93</v>
      </c>
      <c r="Z72" s="198"/>
      <c r="AA72" s="166" t="s">
        <v>94</v>
      </c>
      <c r="AB72" s="198"/>
      <c r="AC72" s="165" t="s">
        <v>93</v>
      </c>
      <c r="AD72" s="198"/>
      <c r="AE72" s="165" t="s">
        <v>95</v>
      </c>
      <c r="AF72" s="167" t="s">
        <v>96</v>
      </c>
      <c r="AG72" s="168" t="str">
        <f aca="false">IF(X72&gt;=1,(AB72*12+AD72)-(X72*12+Z72)+1,"")</f>
        <v/>
      </c>
      <c r="AH72" s="199" t="s">
        <v>97</v>
      </c>
      <c r="AI72" s="169" t="str">
        <f aca="false">IFERROR(ROUNDDOWN(ROUND(Q72*R72,0)*U72,0)*AG72,"")</f>
        <v/>
      </c>
      <c r="AJ72" s="101"/>
      <c r="AK72" s="200" t="str">
        <f aca="false">IFERROR(IF(AND(T72="特定加算Ⅰ",OR(V72="",V72="-",V72="いずれも取得していない")),"☓","○"),"")</f>
        <v>○</v>
      </c>
      <c r="AL72" s="201" t="str">
        <f aca="false">IFERROR(IF(AND(T72="特定加算Ⅰ",OR(V72="",V72="-",V72="いずれも取得していない")),"！特定加算Ⅰが選択されています。該当する介護福祉士配置等要件を選択してください。",""),"")</f>
        <v/>
      </c>
      <c r="AM72" s="202"/>
      <c r="AN72" s="202"/>
      <c r="AO72" s="202"/>
      <c r="AP72" s="202"/>
      <c r="AQ72" s="202"/>
      <c r="AR72" s="202"/>
      <c r="AS72" s="202"/>
      <c r="AT72" s="202"/>
      <c r="AU72" s="203"/>
    </row>
    <row r="73" customFormat="false" ht="33" hidden="false" customHeight="true" outlineLevel="0" collapsed="false">
      <c r="A73" s="150" t="n">
        <f aca="false">A72+1</f>
        <v>62</v>
      </c>
      <c r="B73" s="190" t="str">
        <f aca="false">IF('(入力①) 基本情報入力シート'!C94="","",'(入力①) 基本情報入力シート'!C94)</f>
        <v/>
      </c>
      <c r="C73" s="191" t="str">
        <f aca="false">IF('(入力①) 基本情報入力シート'!D94="","",'(入力①) 基本情報入力シート'!D94)</f>
        <v/>
      </c>
      <c r="D73" s="191" t="str">
        <f aca="false">IF('(入力①) 基本情報入力シート'!E94="","",'(入力①) 基本情報入力シート'!E94)</f>
        <v/>
      </c>
      <c r="E73" s="191" t="str">
        <f aca="false">IF('(入力①) 基本情報入力シート'!F94="","",'(入力①) 基本情報入力シート'!F94)</f>
        <v/>
      </c>
      <c r="F73" s="191" t="str">
        <f aca="false">IF('(入力①) 基本情報入力シート'!G94="","",'(入力①) 基本情報入力シート'!G94)</f>
        <v/>
      </c>
      <c r="G73" s="191" t="str">
        <f aca="false">IF('(入力①) 基本情報入力シート'!H94="","",'(入力①) 基本情報入力シート'!H94)</f>
        <v/>
      </c>
      <c r="H73" s="191" t="str">
        <f aca="false">IF('(入力①) 基本情報入力シート'!I94="","",'(入力①) 基本情報入力シート'!I94)</f>
        <v/>
      </c>
      <c r="I73" s="191" t="str">
        <f aca="false">IF('(入力①) 基本情報入力シート'!J94="","",'(入力①) 基本情報入力シート'!J94)</f>
        <v/>
      </c>
      <c r="J73" s="191" t="str">
        <f aca="false">IF('(入力①) 基本情報入力シート'!K94="","",'(入力①) 基本情報入力シート'!K94)</f>
        <v/>
      </c>
      <c r="K73" s="192" t="str">
        <f aca="false">IF('(入力①) 基本情報入力シート'!L94="","",'(入力①) 基本情報入力シート'!L94)</f>
        <v/>
      </c>
      <c r="L73" s="156" t="str">
        <f aca="false">IF('(入力①) 基本情報入力シート'!M94="","",'(入力①) 基本情報入力シート'!M94)</f>
        <v/>
      </c>
      <c r="M73" s="156" t="str">
        <f aca="false">IF('(入力①) 基本情報入力シート'!R94="","",'(入力①) 基本情報入力シート'!R94)</f>
        <v/>
      </c>
      <c r="N73" s="156" t="str">
        <f aca="false">IF('(入力①) 基本情報入力シート'!W94="","",'(入力①) 基本情報入力シート'!W94)</f>
        <v/>
      </c>
      <c r="O73" s="156" t="str">
        <f aca="false">IF('(入力①) 基本情報入力シート'!X94="","",'(入力①) 基本情報入力シート'!X94)</f>
        <v/>
      </c>
      <c r="P73" s="157" t="str">
        <f aca="false">IF('(入力①) 基本情報入力シート'!Y94="","",'(入力①) 基本情報入力シート'!Y94)</f>
        <v/>
      </c>
      <c r="Q73" s="158" t="str">
        <f aca="false">IF('(入力①) 基本情報入力シート'!Z94="","",'(入力①) 基本情報入力シート'!Z94)</f>
        <v/>
      </c>
      <c r="R73" s="193" t="str">
        <f aca="false">IF('(入力①) 基本情報入力シート'!AA94="","",'(入力①) 基本情報入力シート'!AA94)</f>
        <v/>
      </c>
      <c r="S73" s="194"/>
      <c r="T73" s="195"/>
      <c r="U73" s="196" t="e">
        <f aca="false">IF(P73="","",VLOOKUP(P73,))</f>
        <v>#N/A</v>
      </c>
      <c r="V73" s="197"/>
      <c r="W73" s="163" t="s">
        <v>92</v>
      </c>
      <c r="X73" s="198"/>
      <c r="Y73" s="165" t="s">
        <v>93</v>
      </c>
      <c r="Z73" s="198"/>
      <c r="AA73" s="166" t="s">
        <v>94</v>
      </c>
      <c r="AB73" s="198"/>
      <c r="AC73" s="165" t="s">
        <v>93</v>
      </c>
      <c r="AD73" s="198"/>
      <c r="AE73" s="165" t="s">
        <v>95</v>
      </c>
      <c r="AF73" s="167" t="s">
        <v>96</v>
      </c>
      <c r="AG73" s="168" t="str">
        <f aca="false">IF(X73&gt;=1,(AB73*12+AD73)-(X73*12+Z73)+1,"")</f>
        <v/>
      </c>
      <c r="AH73" s="199" t="s">
        <v>97</v>
      </c>
      <c r="AI73" s="169" t="str">
        <f aca="false">IFERROR(ROUNDDOWN(ROUND(Q73*R73,0)*U73,0)*AG73,"")</f>
        <v/>
      </c>
      <c r="AJ73" s="101"/>
      <c r="AK73" s="200" t="str">
        <f aca="false">IFERROR(IF(AND(T73="特定加算Ⅰ",OR(V73="",V73="-",V73="いずれも取得していない")),"☓","○"),"")</f>
        <v>○</v>
      </c>
      <c r="AL73" s="201" t="str">
        <f aca="false">IFERROR(IF(AND(T73="特定加算Ⅰ",OR(V73="",V73="-",V73="いずれも取得していない")),"！特定加算Ⅰが選択されています。該当する介護福祉士配置等要件を選択してください。",""),"")</f>
        <v/>
      </c>
      <c r="AM73" s="202"/>
      <c r="AN73" s="202"/>
      <c r="AO73" s="202"/>
      <c r="AP73" s="202"/>
      <c r="AQ73" s="202"/>
      <c r="AR73" s="202"/>
      <c r="AS73" s="202"/>
      <c r="AT73" s="202"/>
      <c r="AU73" s="203"/>
    </row>
    <row r="74" customFormat="false" ht="33" hidden="false" customHeight="true" outlineLevel="0" collapsed="false">
      <c r="A74" s="150" t="n">
        <f aca="false">A73+1</f>
        <v>63</v>
      </c>
      <c r="B74" s="190" t="str">
        <f aca="false">IF('(入力①) 基本情報入力シート'!C95="","",'(入力①) 基本情報入力シート'!C95)</f>
        <v/>
      </c>
      <c r="C74" s="191" t="str">
        <f aca="false">IF('(入力①) 基本情報入力シート'!D95="","",'(入力①) 基本情報入力シート'!D95)</f>
        <v/>
      </c>
      <c r="D74" s="191" t="str">
        <f aca="false">IF('(入力①) 基本情報入力シート'!E95="","",'(入力①) 基本情報入力シート'!E95)</f>
        <v/>
      </c>
      <c r="E74" s="191" t="str">
        <f aca="false">IF('(入力①) 基本情報入力シート'!F95="","",'(入力①) 基本情報入力シート'!F95)</f>
        <v/>
      </c>
      <c r="F74" s="191" t="str">
        <f aca="false">IF('(入力①) 基本情報入力シート'!G95="","",'(入力①) 基本情報入力シート'!G95)</f>
        <v/>
      </c>
      <c r="G74" s="191" t="str">
        <f aca="false">IF('(入力①) 基本情報入力シート'!H95="","",'(入力①) 基本情報入力シート'!H95)</f>
        <v/>
      </c>
      <c r="H74" s="191" t="str">
        <f aca="false">IF('(入力①) 基本情報入力シート'!I95="","",'(入力①) 基本情報入力シート'!I95)</f>
        <v/>
      </c>
      <c r="I74" s="191" t="str">
        <f aca="false">IF('(入力①) 基本情報入力シート'!J95="","",'(入力①) 基本情報入力シート'!J95)</f>
        <v/>
      </c>
      <c r="J74" s="191" t="str">
        <f aca="false">IF('(入力①) 基本情報入力シート'!K95="","",'(入力①) 基本情報入力シート'!K95)</f>
        <v/>
      </c>
      <c r="K74" s="192" t="str">
        <f aca="false">IF('(入力①) 基本情報入力シート'!L95="","",'(入力①) 基本情報入力シート'!L95)</f>
        <v/>
      </c>
      <c r="L74" s="156" t="str">
        <f aca="false">IF('(入力①) 基本情報入力シート'!M95="","",'(入力①) 基本情報入力シート'!M95)</f>
        <v/>
      </c>
      <c r="M74" s="156" t="str">
        <f aca="false">IF('(入力①) 基本情報入力シート'!R95="","",'(入力①) 基本情報入力シート'!R95)</f>
        <v/>
      </c>
      <c r="N74" s="156" t="str">
        <f aca="false">IF('(入力①) 基本情報入力シート'!W95="","",'(入力①) 基本情報入力シート'!W95)</f>
        <v/>
      </c>
      <c r="O74" s="156" t="str">
        <f aca="false">IF('(入力①) 基本情報入力シート'!X95="","",'(入力①) 基本情報入力シート'!X95)</f>
        <v/>
      </c>
      <c r="P74" s="157" t="str">
        <f aca="false">IF('(入力①) 基本情報入力シート'!Y95="","",'(入力①) 基本情報入力シート'!Y95)</f>
        <v/>
      </c>
      <c r="Q74" s="158" t="str">
        <f aca="false">IF('(入力①) 基本情報入力シート'!Z95="","",'(入力①) 基本情報入力シート'!Z95)</f>
        <v/>
      </c>
      <c r="R74" s="193" t="str">
        <f aca="false">IF('(入力①) 基本情報入力シート'!AA95="","",'(入力①) 基本情報入力シート'!AA95)</f>
        <v/>
      </c>
      <c r="S74" s="194"/>
      <c r="T74" s="195"/>
      <c r="U74" s="196" t="e">
        <f aca="false">IF(P74="","",VLOOKUP(P74,))</f>
        <v>#N/A</v>
      </c>
      <c r="V74" s="197"/>
      <c r="W74" s="163" t="s">
        <v>92</v>
      </c>
      <c r="X74" s="198"/>
      <c r="Y74" s="165" t="s">
        <v>93</v>
      </c>
      <c r="Z74" s="198"/>
      <c r="AA74" s="166" t="s">
        <v>94</v>
      </c>
      <c r="AB74" s="198"/>
      <c r="AC74" s="165" t="s">
        <v>93</v>
      </c>
      <c r="AD74" s="198"/>
      <c r="AE74" s="165" t="s">
        <v>95</v>
      </c>
      <c r="AF74" s="167" t="s">
        <v>96</v>
      </c>
      <c r="AG74" s="168" t="str">
        <f aca="false">IF(X74&gt;=1,(AB74*12+AD74)-(X74*12+Z74)+1,"")</f>
        <v/>
      </c>
      <c r="AH74" s="199" t="s">
        <v>97</v>
      </c>
      <c r="AI74" s="169" t="str">
        <f aca="false">IFERROR(ROUNDDOWN(ROUND(Q74*R74,0)*U74,0)*AG74,"")</f>
        <v/>
      </c>
      <c r="AJ74" s="101"/>
      <c r="AK74" s="200" t="str">
        <f aca="false">IFERROR(IF(AND(T74="特定加算Ⅰ",OR(V74="",V74="-",V74="いずれも取得していない")),"☓","○"),"")</f>
        <v>○</v>
      </c>
      <c r="AL74" s="201" t="str">
        <f aca="false">IFERROR(IF(AND(T74="特定加算Ⅰ",OR(V74="",V74="-",V74="いずれも取得していない")),"！特定加算Ⅰが選択されています。該当する介護福祉士配置等要件を選択してください。",""),"")</f>
        <v/>
      </c>
      <c r="AM74" s="202"/>
      <c r="AN74" s="202"/>
      <c r="AO74" s="202"/>
      <c r="AP74" s="202"/>
      <c r="AQ74" s="202"/>
      <c r="AR74" s="202"/>
      <c r="AS74" s="202"/>
      <c r="AT74" s="202"/>
      <c r="AU74" s="203"/>
    </row>
    <row r="75" customFormat="false" ht="33" hidden="false" customHeight="true" outlineLevel="0" collapsed="false">
      <c r="A75" s="150" t="n">
        <f aca="false">A74+1</f>
        <v>64</v>
      </c>
      <c r="B75" s="190" t="str">
        <f aca="false">IF('(入力①) 基本情報入力シート'!C96="","",'(入力①) 基本情報入力シート'!C96)</f>
        <v/>
      </c>
      <c r="C75" s="191" t="str">
        <f aca="false">IF('(入力①) 基本情報入力シート'!D96="","",'(入力①) 基本情報入力シート'!D96)</f>
        <v/>
      </c>
      <c r="D75" s="191" t="str">
        <f aca="false">IF('(入力①) 基本情報入力シート'!E96="","",'(入力①) 基本情報入力シート'!E96)</f>
        <v/>
      </c>
      <c r="E75" s="191" t="str">
        <f aca="false">IF('(入力①) 基本情報入力シート'!F96="","",'(入力①) 基本情報入力シート'!F96)</f>
        <v/>
      </c>
      <c r="F75" s="191" t="str">
        <f aca="false">IF('(入力①) 基本情報入力シート'!G96="","",'(入力①) 基本情報入力シート'!G96)</f>
        <v/>
      </c>
      <c r="G75" s="191" t="str">
        <f aca="false">IF('(入力①) 基本情報入力シート'!H96="","",'(入力①) 基本情報入力シート'!H96)</f>
        <v/>
      </c>
      <c r="H75" s="191" t="str">
        <f aca="false">IF('(入力①) 基本情報入力シート'!I96="","",'(入力①) 基本情報入力シート'!I96)</f>
        <v/>
      </c>
      <c r="I75" s="191" t="str">
        <f aca="false">IF('(入力①) 基本情報入力シート'!J96="","",'(入力①) 基本情報入力シート'!J96)</f>
        <v/>
      </c>
      <c r="J75" s="191" t="str">
        <f aca="false">IF('(入力①) 基本情報入力シート'!K96="","",'(入力①) 基本情報入力シート'!K96)</f>
        <v/>
      </c>
      <c r="K75" s="192" t="str">
        <f aca="false">IF('(入力①) 基本情報入力シート'!L96="","",'(入力①) 基本情報入力シート'!L96)</f>
        <v/>
      </c>
      <c r="L75" s="156" t="str">
        <f aca="false">IF('(入力①) 基本情報入力シート'!M96="","",'(入力①) 基本情報入力シート'!M96)</f>
        <v/>
      </c>
      <c r="M75" s="156" t="str">
        <f aca="false">IF('(入力①) 基本情報入力シート'!R96="","",'(入力①) 基本情報入力シート'!R96)</f>
        <v/>
      </c>
      <c r="N75" s="156" t="str">
        <f aca="false">IF('(入力①) 基本情報入力シート'!W96="","",'(入力①) 基本情報入力シート'!W96)</f>
        <v/>
      </c>
      <c r="O75" s="156" t="str">
        <f aca="false">IF('(入力①) 基本情報入力シート'!X96="","",'(入力①) 基本情報入力シート'!X96)</f>
        <v/>
      </c>
      <c r="P75" s="157" t="str">
        <f aca="false">IF('(入力①) 基本情報入力シート'!Y96="","",'(入力①) 基本情報入力シート'!Y96)</f>
        <v/>
      </c>
      <c r="Q75" s="158" t="str">
        <f aca="false">IF('(入力①) 基本情報入力シート'!Z96="","",'(入力①) 基本情報入力シート'!Z96)</f>
        <v/>
      </c>
      <c r="R75" s="193" t="str">
        <f aca="false">IF('(入力①) 基本情報入力シート'!AA96="","",'(入力①) 基本情報入力シート'!AA96)</f>
        <v/>
      </c>
      <c r="S75" s="194"/>
      <c r="T75" s="195"/>
      <c r="U75" s="196" t="e">
        <f aca="false">IF(P75="","",VLOOKUP(P75,))</f>
        <v>#N/A</v>
      </c>
      <c r="V75" s="197"/>
      <c r="W75" s="163" t="s">
        <v>92</v>
      </c>
      <c r="X75" s="198"/>
      <c r="Y75" s="165" t="s">
        <v>93</v>
      </c>
      <c r="Z75" s="198"/>
      <c r="AA75" s="166" t="s">
        <v>94</v>
      </c>
      <c r="AB75" s="198"/>
      <c r="AC75" s="165" t="s">
        <v>93</v>
      </c>
      <c r="AD75" s="198"/>
      <c r="AE75" s="165" t="s">
        <v>95</v>
      </c>
      <c r="AF75" s="167" t="s">
        <v>96</v>
      </c>
      <c r="AG75" s="168" t="str">
        <f aca="false">IF(X75&gt;=1,(AB75*12+AD75)-(X75*12+Z75)+1,"")</f>
        <v/>
      </c>
      <c r="AH75" s="199" t="s">
        <v>97</v>
      </c>
      <c r="AI75" s="169" t="str">
        <f aca="false">IFERROR(ROUNDDOWN(ROUND(Q75*R75,0)*U75,0)*AG75,"")</f>
        <v/>
      </c>
      <c r="AJ75" s="101"/>
      <c r="AK75" s="200" t="str">
        <f aca="false">IFERROR(IF(AND(T75="特定加算Ⅰ",OR(V75="",V75="-",V75="いずれも取得していない")),"☓","○"),"")</f>
        <v>○</v>
      </c>
      <c r="AL75" s="201" t="str">
        <f aca="false">IFERROR(IF(AND(T75="特定加算Ⅰ",OR(V75="",V75="-",V75="いずれも取得していない")),"！特定加算Ⅰが選択されています。該当する介護福祉士配置等要件を選択してください。",""),"")</f>
        <v/>
      </c>
      <c r="AM75" s="202"/>
      <c r="AN75" s="202"/>
      <c r="AO75" s="202"/>
      <c r="AP75" s="202"/>
      <c r="AQ75" s="202"/>
      <c r="AR75" s="202"/>
      <c r="AS75" s="202"/>
      <c r="AT75" s="202"/>
      <c r="AU75" s="203"/>
    </row>
    <row r="76" customFormat="false" ht="33" hidden="false" customHeight="true" outlineLevel="0" collapsed="false">
      <c r="A76" s="150" t="n">
        <f aca="false">A75+1</f>
        <v>65</v>
      </c>
      <c r="B76" s="190" t="str">
        <f aca="false">IF('(入力①) 基本情報入力シート'!C97="","",'(入力①) 基本情報入力シート'!C97)</f>
        <v/>
      </c>
      <c r="C76" s="191" t="str">
        <f aca="false">IF('(入力①) 基本情報入力シート'!D97="","",'(入力①) 基本情報入力シート'!D97)</f>
        <v/>
      </c>
      <c r="D76" s="191" t="str">
        <f aca="false">IF('(入力①) 基本情報入力シート'!E97="","",'(入力①) 基本情報入力シート'!E97)</f>
        <v/>
      </c>
      <c r="E76" s="191" t="str">
        <f aca="false">IF('(入力①) 基本情報入力シート'!F97="","",'(入力①) 基本情報入力シート'!F97)</f>
        <v/>
      </c>
      <c r="F76" s="191" t="str">
        <f aca="false">IF('(入力①) 基本情報入力シート'!G97="","",'(入力①) 基本情報入力シート'!G97)</f>
        <v/>
      </c>
      <c r="G76" s="191" t="str">
        <f aca="false">IF('(入力①) 基本情報入力シート'!H97="","",'(入力①) 基本情報入力シート'!H97)</f>
        <v/>
      </c>
      <c r="H76" s="191" t="str">
        <f aca="false">IF('(入力①) 基本情報入力シート'!I97="","",'(入力①) 基本情報入力シート'!I97)</f>
        <v/>
      </c>
      <c r="I76" s="191" t="str">
        <f aca="false">IF('(入力①) 基本情報入力シート'!J97="","",'(入力①) 基本情報入力シート'!J97)</f>
        <v/>
      </c>
      <c r="J76" s="191" t="str">
        <f aca="false">IF('(入力①) 基本情報入力シート'!K97="","",'(入力①) 基本情報入力シート'!K97)</f>
        <v/>
      </c>
      <c r="K76" s="192" t="str">
        <f aca="false">IF('(入力①) 基本情報入力シート'!L97="","",'(入力①) 基本情報入力シート'!L97)</f>
        <v/>
      </c>
      <c r="L76" s="156" t="str">
        <f aca="false">IF('(入力①) 基本情報入力シート'!M97="","",'(入力①) 基本情報入力シート'!M97)</f>
        <v/>
      </c>
      <c r="M76" s="156" t="str">
        <f aca="false">IF('(入力①) 基本情報入力シート'!R97="","",'(入力①) 基本情報入力シート'!R97)</f>
        <v/>
      </c>
      <c r="N76" s="156" t="str">
        <f aca="false">IF('(入力①) 基本情報入力シート'!W97="","",'(入力①) 基本情報入力シート'!W97)</f>
        <v/>
      </c>
      <c r="O76" s="156" t="str">
        <f aca="false">IF('(入力①) 基本情報入力シート'!X97="","",'(入力①) 基本情報入力シート'!X97)</f>
        <v/>
      </c>
      <c r="P76" s="157" t="str">
        <f aca="false">IF('(入力①) 基本情報入力シート'!Y97="","",'(入力①) 基本情報入力シート'!Y97)</f>
        <v/>
      </c>
      <c r="Q76" s="158" t="str">
        <f aca="false">IF('(入力①) 基本情報入力シート'!Z97="","",'(入力①) 基本情報入力シート'!Z97)</f>
        <v/>
      </c>
      <c r="R76" s="193" t="str">
        <f aca="false">IF('(入力①) 基本情報入力シート'!AA97="","",'(入力①) 基本情報入力シート'!AA97)</f>
        <v/>
      </c>
      <c r="S76" s="194"/>
      <c r="T76" s="195"/>
      <c r="U76" s="196" t="e">
        <f aca="false">IF(P76="","",VLOOKUP(P76,))</f>
        <v>#N/A</v>
      </c>
      <c r="V76" s="197"/>
      <c r="W76" s="163" t="s">
        <v>92</v>
      </c>
      <c r="X76" s="198"/>
      <c r="Y76" s="165" t="s">
        <v>93</v>
      </c>
      <c r="Z76" s="198"/>
      <c r="AA76" s="166" t="s">
        <v>94</v>
      </c>
      <c r="AB76" s="198"/>
      <c r="AC76" s="165" t="s">
        <v>93</v>
      </c>
      <c r="AD76" s="198"/>
      <c r="AE76" s="165" t="s">
        <v>95</v>
      </c>
      <c r="AF76" s="167" t="s">
        <v>96</v>
      </c>
      <c r="AG76" s="168" t="str">
        <f aca="false">IF(X76&gt;=1,(AB76*12+AD76)-(X76*12+Z76)+1,"")</f>
        <v/>
      </c>
      <c r="AH76" s="199" t="s">
        <v>97</v>
      </c>
      <c r="AI76" s="169" t="str">
        <f aca="false">IFERROR(ROUNDDOWN(ROUND(Q76*R76,0)*U76,0)*AG76,"")</f>
        <v/>
      </c>
      <c r="AJ76" s="101"/>
      <c r="AK76" s="200" t="str">
        <f aca="false">IFERROR(IF(AND(T76="特定加算Ⅰ",OR(V76="",V76="-",V76="いずれも取得していない")),"☓","○"),"")</f>
        <v>○</v>
      </c>
      <c r="AL76" s="201" t="str">
        <f aca="false">IFERROR(IF(AND(T76="特定加算Ⅰ",OR(V76="",V76="-",V76="いずれも取得していない")),"！特定加算Ⅰが選択されています。該当する介護福祉士配置等要件を選択してください。",""),"")</f>
        <v/>
      </c>
      <c r="AM76" s="202"/>
      <c r="AN76" s="202"/>
      <c r="AO76" s="202"/>
      <c r="AP76" s="202"/>
      <c r="AQ76" s="202"/>
      <c r="AR76" s="202"/>
      <c r="AS76" s="202"/>
      <c r="AT76" s="202"/>
      <c r="AU76" s="203"/>
    </row>
    <row r="77" customFormat="false" ht="33" hidden="false" customHeight="true" outlineLevel="0" collapsed="false">
      <c r="A77" s="150" t="n">
        <f aca="false">A76+1</f>
        <v>66</v>
      </c>
      <c r="B77" s="190" t="str">
        <f aca="false">IF('(入力①) 基本情報入力シート'!C98="","",'(入力①) 基本情報入力シート'!C98)</f>
        <v/>
      </c>
      <c r="C77" s="191" t="str">
        <f aca="false">IF('(入力①) 基本情報入力シート'!D98="","",'(入力①) 基本情報入力シート'!D98)</f>
        <v/>
      </c>
      <c r="D77" s="191" t="str">
        <f aca="false">IF('(入力①) 基本情報入力シート'!E98="","",'(入力①) 基本情報入力シート'!E98)</f>
        <v/>
      </c>
      <c r="E77" s="191" t="str">
        <f aca="false">IF('(入力①) 基本情報入力シート'!F98="","",'(入力①) 基本情報入力シート'!F98)</f>
        <v/>
      </c>
      <c r="F77" s="191" t="str">
        <f aca="false">IF('(入力①) 基本情報入力シート'!G98="","",'(入力①) 基本情報入力シート'!G98)</f>
        <v/>
      </c>
      <c r="G77" s="191" t="str">
        <f aca="false">IF('(入力①) 基本情報入力シート'!H98="","",'(入力①) 基本情報入力シート'!H98)</f>
        <v/>
      </c>
      <c r="H77" s="191" t="str">
        <f aca="false">IF('(入力①) 基本情報入力シート'!I98="","",'(入力①) 基本情報入力シート'!I98)</f>
        <v/>
      </c>
      <c r="I77" s="191" t="str">
        <f aca="false">IF('(入力①) 基本情報入力シート'!J98="","",'(入力①) 基本情報入力シート'!J98)</f>
        <v/>
      </c>
      <c r="J77" s="191" t="str">
        <f aca="false">IF('(入力①) 基本情報入力シート'!K98="","",'(入力①) 基本情報入力シート'!K98)</f>
        <v/>
      </c>
      <c r="K77" s="192" t="str">
        <f aca="false">IF('(入力①) 基本情報入力シート'!L98="","",'(入力①) 基本情報入力シート'!L98)</f>
        <v/>
      </c>
      <c r="L77" s="156" t="str">
        <f aca="false">IF('(入力①) 基本情報入力シート'!M98="","",'(入力①) 基本情報入力シート'!M98)</f>
        <v/>
      </c>
      <c r="M77" s="156" t="str">
        <f aca="false">IF('(入力①) 基本情報入力シート'!R98="","",'(入力①) 基本情報入力シート'!R98)</f>
        <v/>
      </c>
      <c r="N77" s="156" t="str">
        <f aca="false">IF('(入力①) 基本情報入力シート'!W98="","",'(入力①) 基本情報入力シート'!W98)</f>
        <v/>
      </c>
      <c r="O77" s="156" t="str">
        <f aca="false">IF('(入力①) 基本情報入力シート'!X98="","",'(入力①) 基本情報入力シート'!X98)</f>
        <v/>
      </c>
      <c r="P77" s="157" t="str">
        <f aca="false">IF('(入力①) 基本情報入力シート'!Y98="","",'(入力①) 基本情報入力シート'!Y98)</f>
        <v/>
      </c>
      <c r="Q77" s="158" t="str">
        <f aca="false">IF('(入力①) 基本情報入力シート'!Z98="","",'(入力①) 基本情報入力シート'!Z98)</f>
        <v/>
      </c>
      <c r="R77" s="193" t="str">
        <f aca="false">IF('(入力①) 基本情報入力シート'!AA98="","",'(入力①) 基本情報入力シート'!AA98)</f>
        <v/>
      </c>
      <c r="S77" s="194"/>
      <c r="T77" s="195"/>
      <c r="U77" s="196" t="e">
        <f aca="false">IF(P77="","",VLOOKUP(P77,))</f>
        <v>#N/A</v>
      </c>
      <c r="V77" s="197"/>
      <c r="W77" s="163" t="s">
        <v>92</v>
      </c>
      <c r="X77" s="198"/>
      <c r="Y77" s="165" t="s">
        <v>93</v>
      </c>
      <c r="Z77" s="198"/>
      <c r="AA77" s="166" t="s">
        <v>94</v>
      </c>
      <c r="AB77" s="198"/>
      <c r="AC77" s="165" t="s">
        <v>93</v>
      </c>
      <c r="AD77" s="198"/>
      <c r="AE77" s="165" t="s">
        <v>95</v>
      </c>
      <c r="AF77" s="167" t="s">
        <v>96</v>
      </c>
      <c r="AG77" s="168" t="str">
        <f aca="false">IF(X77&gt;=1,(AB77*12+AD77)-(X77*12+Z77)+1,"")</f>
        <v/>
      </c>
      <c r="AH77" s="199" t="s">
        <v>97</v>
      </c>
      <c r="AI77" s="169" t="str">
        <f aca="false">IFERROR(ROUNDDOWN(ROUND(Q77*R77,0)*U77,0)*AG77,"")</f>
        <v/>
      </c>
      <c r="AJ77" s="101"/>
      <c r="AK77" s="200" t="str">
        <f aca="false">IFERROR(IF(AND(T77="特定加算Ⅰ",OR(V77="",V77="-",V77="いずれも取得していない")),"☓","○"),"")</f>
        <v>○</v>
      </c>
      <c r="AL77" s="201" t="str">
        <f aca="false">IFERROR(IF(AND(T77="特定加算Ⅰ",OR(V77="",V77="-",V77="いずれも取得していない")),"！特定加算Ⅰが選択されています。該当する介護福祉士配置等要件を選択してください。",""),"")</f>
        <v/>
      </c>
      <c r="AM77" s="202"/>
      <c r="AN77" s="202"/>
      <c r="AO77" s="202"/>
      <c r="AP77" s="202"/>
      <c r="AQ77" s="202"/>
      <c r="AR77" s="202"/>
      <c r="AS77" s="202"/>
      <c r="AT77" s="202"/>
      <c r="AU77" s="203"/>
    </row>
    <row r="78" customFormat="false" ht="33" hidden="false" customHeight="true" outlineLevel="0" collapsed="false">
      <c r="A78" s="150" t="n">
        <f aca="false">A77+1</f>
        <v>67</v>
      </c>
      <c r="B78" s="190" t="str">
        <f aca="false">IF('(入力①) 基本情報入力シート'!C99="","",'(入力①) 基本情報入力シート'!C99)</f>
        <v/>
      </c>
      <c r="C78" s="191" t="str">
        <f aca="false">IF('(入力①) 基本情報入力シート'!D99="","",'(入力①) 基本情報入力シート'!D99)</f>
        <v/>
      </c>
      <c r="D78" s="191" t="str">
        <f aca="false">IF('(入力①) 基本情報入力シート'!E99="","",'(入力①) 基本情報入力シート'!E99)</f>
        <v/>
      </c>
      <c r="E78" s="191" t="str">
        <f aca="false">IF('(入力①) 基本情報入力シート'!F99="","",'(入力①) 基本情報入力シート'!F99)</f>
        <v/>
      </c>
      <c r="F78" s="191" t="str">
        <f aca="false">IF('(入力①) 基本情報入力シート'!G99="","",'(入力①) 基本情報入力シート'!G99)</f>
        <v/>
      </c>
      <c r="G78" s="191" t="str">
        <f aca="false">IF('(入力①) 基本情報入力シート'!H99="","",'(入力①) 基本情報入力シート'!H99)</f>
        <v/>
      </c>
      <c r="H78" s="191" t="str">
        <f aca="false">IF('(入力①) 基本情報入力シート'!I99="","",'(入力①) 基本情報入力シート'!I99)</f>
        <v/>
      </c>
      <c r="I78" s="191" t="str">
        <f aca="false">IF('(入力①) 基本情報入力シート'!J99="","",'(入力①) 基本情報入力シート'!J99)</f>
        <v/>
      </c>
      <c r="J78" s="191" t="str">
        <f aca="false">IF('(入力①) 基本情報入力シート'!K99="","",'(入力①) 基本情報入力シート'!K99)</f>
        <v/>
      </c>
      <c r="K78" s="192" t="str">
        <f aca="false">IF('(入力①) 基本情報入力シート'!L99="","",'(入力①) 基本情報入力シート'!L99)</f>
        <v/>
      </c>
      <c r="L78" s="156" t="str">
        <f aca="false">IF('(入力①) 基本情報入力シート'!M99="","",'(入力①) 基本情報入力シート'!M99)</f>
        <v/>
      </c>
      <c r="M78" s="156" t="str">
        <f aca="false">IF('(入力①) 基本情報入力シート'!R99="","",'(入力①) 基本情報入力シート'!R99)</f>
        <v/>
      </c>
      <c r="N78" s="156" t="str">
        <f aca="false">IF('(入力①) 基本情報入力シート'!W99="","",'(入力①) 基本情報入力シート'!W99)</f>
        <v/>
      </c>
      <c r="O78" s="156" t="str">
        <f aca="false">IF('(入力①) 基本情報入力シート'!X99="","",'(入力①) 基本情報入力シート'!X99)</f>
        <v/>
      </c>
      <c r="P78" s="157" t="str">
        <f aca="false">IF('(入力①) 基本情報入力シート'!Y99="","",'(入力①) 基本情報入力シート'!Y99)</f>
        <v/>
      </c>
      <c r="Q78" s="158" t="str">
        <f aca="false">IF('(入力①) 基本情報入力シート'!Z99="","",'(入力①) 基本情報入力シート'!Z99)</f>
        <v/>
      </c>
      <c r="R78" s="193" t="str">
        <f aca="false">IF('(入力①) 基本情報入力シート'!AA99="","",'(入力①) 基本情報入力シート'!AA99)</f>
        <v/>
      </c>
      <c r="S78" s="194"/>
      <c r="T78" s="195"/>
      <c r="U78" s="196" t="e">
        <f aca="false">IF(P78="","",VLOOKUP(P78,))</f>
        <v>#N/A</v>
      </c>
      <c r="V78" s="197"/>
      <c r="W78" s="163" t="s">
        <v>92</v>
      </c>
      <c r="X78" s="198"/>
      <c r="Y78" s="165" t="s">
        <v>93</v>
      </c>
      <c r="Z78" s="198"/>
      <c r="AA78" s="166" t="s">
        <v>94</v>
      </c>
      <c r="AB78" s="198"/>
      <c r="AC78" s="165" t="s">
        <v>93</v>
      </c>
      <c r="AD78" s="198"/>
      <c r="AE78" s="165" t="s">
        <v>95</v>
      </c>
      <c r="AF78" s="167" t="s">
        <v>96</v>
      </c>
      <c r="AG78" s="168" t="str">
        <f aca="false">IF(X78&gt;=1,(AB78*12+AD78)-(X78*12+Z78)+1,"")</f>
        <v/>
      </c>
      <c r="AH78" s="199" t="s">
        <v>97</v>
      </c>
      <c r="AI78" s="169" t="str">
        <f aca="false">IFERROR(ROUNDDOWN(ROUND(Q78*R78,0)*U78,0)*AG78,"")</f>
        <v/>
      </c>
      <c r="AJ78" s="101"/>
      <c r="AK78" s="200" t="str">
        <f aca="false">IFERROR(IF(AND(T78="特定加算Ⅰ",OR(V78="",V78="-",V78="いずれも取得していない")),"☓","○"),"")</f>
        <v>○</v>
      </c>
      <c r="AL78" s="201" t="str">
        <f aca="false">IFERROR(IF(AND(T78="特定加算Ⅰ",OR(V78="",V78="-",V78="いずれも取得していない")),"！特定加算Ⅰが選択されています。該当する介護福祉士配置等要件を選択してください。",""),"")</f>
        <v/>
      </c>
      <c r="AM78" s="202"/>
      <c r="AN78" s="202"/>
      <c r="AO78" s="202"/>
      <c r="AP78" s="202"/>
      <c r="AQ78" s="202"/>
      <c r="AR78" s="202"/>
      <c r="AS78" s="202"/>
      <c r="AT78" s="202"/>
      <c r="AU78" s="203"/>
    </row>
    <row r="79" customFormat="false" ht="33" hidden="false" customHeight="true" outlineLevel="0" collapsed="false">
      <c r="A79" s="150" t="n">
        <f aca="false">A78+1</f>
        <v>68</v>
      </c>
      <c r="B79" s="190" t="str">
        <f aca="false">IF('(入力①) 基本情報入力シート'!C100="","",'(入力①) 基本情報入力シート'!C100)</f>
        <v/>
      </c>
      <c r="C79" s="191" t="str">
        <f aca="false">IF('(入力①) 基本情報入力シート'!D100="","",'(入力①) 基本情報入力シート'!D100)</f>
        <v/>
      </c>
      <c r="D79" s="191" t="str">
        <f aca="false">IF('(入力①) 基本情報入力シート'!E100="","",'(入力①) 基本情報入力シート'!E100)</f>
        <v/>
      </c>
      <c r="E79" s="191" t="str">
        <f aca="false">IF('(入力①) 基本情報入力シート'!F100="","",'(入力①) 基本情報入力シート'!F100)</f>
        <v/>
      </c>
      <c r="F79" s="191" t="str">
        <f aca="false">IF('(入力①) 基本情報入力シート'!G100="","",'(入力①) 基本情報入力シート'!G100)</f>
        <v/>
      </c>
      <c r="G79" s="191" t="str">
        <f aca="false">IF('(入力①) 基本情報入力シート'!H100="","",'(入力①) 基本情報入力シート'!H100)</f>
        <v/>
      </c>
      <c r="H79" s="191" t="str">
        <f aca="false">IF('(入力①) 基本情報入力シート'!I100="","",'(入力①) 基本情報入力シート'!I100)</f>
        <v/>
      </c>
      <c r="I79" s="191" t="str">
        <f aca="false">IF('(入力①) 基本情報入力シート'!J100="","",'(入力①) 基本情報入力シート'!J100)</f>
        <v/>
      </c>
      <c r="J79" s="191" t="str">
        <f aca="false">IF('(入力①) 基本情報入力シート'!K100="","",'(入力①) 基本情報入力シート'!K100)</f>
        <v/>
      </c>
      <c r="K79" s="192" t="str">
        <f aca="false">IF('(入力①) 基本情報入力シート'!L100="","",'(入力①) 基本情報入力シート'!L100)</f>
        <v/>
      </c>
      <c r="L79" s="156" t="str">
        <f aca="false">IF('(入力①) 基本情報入力シート'!M100="","",'(入力①) 基本情報入力シート'!M100)</f>
        <v/>
      </c>
      <c r="M79" s="156" t="str">
        <f aca="false">IF('(入力①) 基本情報入力シート'!R100="","",'(入力①) 基本情報入力シート'!R100)</f>
        <v/>
      </c>
      <c r="N79" s="156" t="str">
        <f aca="false">IF('(入力①) 基本情報入力シート'!W100="","",'(入力①) 基本情報入力シート'!W100)</f>
        <v/>
      </c>
      <c r="O79" s="156" t="str">
        <f aca="false">IF('(入力①) 基本情報入力シート'!X100="","",'(入力①) 基本情報入力シート'!X100)</f>
        <v/>
      </c>
      <c r="P79" s="157" t="str">
        <f aca="false">IF('(入力①) 基本情報入力シート'!Y100="","",'(入力①) 基本情報入力シート'!Y100)</f>
        <v/>
      </c>
      <c r="Q79" s="158" t="str">
        <f aca="false">IF('(入力①) 基本情報入力シート'!Z100="","",'(入力①) 基本情報入力シート'!Z100)</f>
        <v/>
      </c>
      <c r="R79" s="193" t="str">
        <f aca="false">IF('(入力①) 基本情報入力シート'!AA100="","",'(入力①) 基本情報入力シート'!AA100)</f>
        <v/>
      </c>
      <c r="S79" s="194"/>
      <c r="T79" s="195"/>
      <c r="U79" s="196" t="e">
        <f aca="false">IF(P79="","",VLOOKUP(P79,))</f>
        <v>#N/A</v>
      </c>
      <c r="V79" s="197"/>
      <c r="W79" s="163" t="s">
        <v>92</v>
      </c>
      <c r="X79" s="198"/>
      <c r="Y79" s="165" t="s">
        <v>93</v>
      </c>
      <c r="Z79" s="198"/>
      <c r="AA79" s="166" t="s">
        <v>94</v>
      </c>
      <c r="AB79" s="198"/>
      <c r="AC79" s="165" t="s">
        <v>93</v>
      </c>
      <c r="AD79" s="198"/>
      <c r="AE79" s="165" t="s">
        <v>95</v>
      </c>
      <c r="AF79" s="167" t="s">
        <v>96</v>
      </c>
      <c r="AG79" s="168" t="str">
        <f aca="false">IF(X79&gt;=1,(AB79*12+AD79)-(X79*12+Z79)+1,"")</f>
        <v/>
      </c>
      <c r="AH79" s="199" t="s">
        <v>97</v>
      </c>
      <c r="AI79" s="169" t="str">
        <f aca="false">IFERROR(ROUNDDOWN(ROUND(Q79*R79,0)*U79,0)*AG79,"")</f>
        <v/>
      </c>
      <c r="AJ79" s="101"/>
      <c r="AK79" s="200" t="str">
        <f aca="false">IFERROR(IF(AND(T79="特定加算Ⅰ",OR(V79="",V79="-",V79="いずれも取得していない")),"☓","○"),"")</f>
        <v>○</v>
      </c>
      <c r="AL79" s="201" t="str">
        <f aca="false">IFERROR(IF(AND(T79="特定加算Ⅰ",OR(V79="",V79="-",V79="いずれも取得していない")),"！特定加算Ⅰが選択されています。該当する介護福祉士配置等要件を選択してください。",""),"")</f>
        <v/>
      </c>
      <c r="AM79" s="202"/>
      <c r="AN79" s="202"/>
      <c r="AO79" s="202"/>
      <c r="AP79" s="202"/>
      <c r="AQ79" s="202"/>
      <c r="AR79" s="202"/>
      <c r="AS79" s="202"/>
      <c r="AT79" s="202"/>
      <c r="AU79" s="203"/>
    </row>
    <row r="80" customFormat="false" ht="33" hidden="false" customHeight="true" outlineLevel="0" collapsed="false">
      <c r="A80" s="150" t="n">
        <f aca="false">A79+1</f>
        <v>69</v>
      </c>
      <c r="B80" s="190" t="str">
        <f aca="false">IF('(入力①) 基本情報入力シート'!C101="","",'(入力①) 基本情報入力シート'!C101)</f>
        <v/>
      </c>
      <c r="C80" s="191" t="str">
        <f aca="false">IF('(入力①) 基本情報入力シート'!D101="","",'(入力①) 基本情報入力シート'!D101)</f>
        <v/>
      </c>
      <c r="D80" s="191" t="str">
        <f aca="false">IF('(入力①) 基本情報入力シート'!E101="","",'(入力①) 基本情報入力シート'!E101)</f>
        <v/>
      </c>
      <c r="E80" s="191" t="str">
        <f aca="false">IF('(入力①) 基本情報入力シート'!F101="","",'(入力①) 基本情報入力シート'!F101)</f>
        <v/>
      </c>
      <c r="F80" s="191" t="str">
        <f aca="false">IF('(入力①) 基本情報入力シート'!G101="","",'(入力①) 基本情報入力シート'!G101)</f>
        <v/>
      </c>
      <c r="G80" s="191" t="str">
        <f aca="false">IF('(入力①) 基本情報入力シート'!H101="","",'(入力①) 基本情報入力シート'!H101)</f>
        <v/>
      </c>
      <c r="H80" s="191" t="str">
        <f aca="false">IF('(入力①) 基本情報入力シート'!I101="","",'(入力①) 基本情報入力シート'!I101)</f>
        <v/>
      </c>
      <c r="I80" s="191" t="str">
        <f aca="false">IF('(入力①) 基本情報入力シート'!J101="","",'(入力①) 基本情報入力シート'!J101)</f>
        <v/>
      </c>
      <c r="J80" s="191" t="str">
        <f aca="false">IF('(入力①) 基本情報入力シート'!K101="","",'(入力①) 基本情報入力シート'!K101)</f>
        <v/>
      </c>
      <c r="K80" s="192" t="str">
        <f aca="false">IF('(入力①) 基本情報入力シート'!L101="","",'(入力①) 基本情報入力シート'!L101)</f>
        <v/>
      </c>
      <c r="L80" s="156" t="str">
        <f aca="false">IF('(入力①) 基本情報入力シート'!M101="","",'(入力①) 基本情報入力シート'!M101)</f>
        <v/>
      </c>
      <c r="M80" s="156" t="str">
        <f aca="false">IF('(入力①) 基本情報入力シート'!R101="","",'(入力①) 基本情報入力シート'!R101)</f>
        <v/>
      </c>
      <c r="N80" s="156" t="str">
        <f aca="false">IF('(入力①) 基本情報入力シート'!W101="","",'(入力①) 基本情報入力シート'!W101)</f>
        <v/>
      </c>
      <c r="O80" s="156" t="str">
        <f aca="false">IF('(入力①) 基本情報入力シート'!X101="","",'(入力①) 基本情報入力シート'!X101)</f>
        <v/>
      </c>
      <c r="P80" s="157" t="str">
        <f aca="false">IF('(入力①) 基本情報入力シート'!Y101="","",'(入力①) 基本情報入力シート'!Y101)</f>
        <v/>
      </c>
      <c r="Q80" s="158" t="str">
        <f aca="false">IF('(入力①) 基本情報入力シート'!Z101="","",'(入力①) 基本情報入力シート'!Z101)</f>
        <v/>
      </c>
      <c r="R80" s="193" t="str">
        <f aca="false">IF('(入力①) 基本情報入力シート'!AA101="","",'(入力①) 基本情報入力シート'!AA101)</f>
        <v/>
      </c>
      <c r="S80" s="194"/>
      <c r="T80" s="195"/>
      <c r="U80" s="196" t="e">
        <f aca="false">IF(P80="","",VLOOKUP(P80,))</f>
        <v>#N/A</v>
      </c>
      <c r="V80" s="197"/>
      <c r="W80" s="163" t="s">
        <v>92</v>
      </c>
      <c r="X80" s="198"/>
      <c r="Y80" s="165" t="s">
        <v>93</v>
      </c>
      <c r="Z80" s="198"/>
      <c r="AA80" s="166" t="s">
        <v>94</v>
      </c>
      <c r="AB80" s="198"/>
      <c r="AC80" s="165" t="s">
        <v>93</v>
      </c>
      <c r="AD80" s="198"/>
      <c r="AE80" s="165" t="s">
        <v>95</v>
      </c>
      <c r="AF80" s="167" t="s">
        <v>96</v>
      </c>
      <c r="AG80" s="168" t="str">
        <f aca="false">IF(X80&gt;=1,(AB80*12+AD80)-(X80*12+Z80)+1,"")</f>
        <v/>
      </c>
      <c r="AH80" s="199" t="s">
        <v>97</v>
      </c>
      <c r="AI80" s="169" t="str">
        <f aca="false">IFERROR(ROUNDDOWN(ROUND(Q80*R80,0)*U80,0)*AG80,"")</f>
        <v/>
      </c>
      <c r="AJ80" s="101"/>
      <c r="AK80" s="200" t="str">
        <f aca="false">IFERROR(IF(AND(T80="特定加算Ⅰ",OR(V80="",V80="-",V80="いずれも取得していない")),"☓","○"),"")</f>
        <v>○</v>
      </c>
      <c r="AL80" s="201" t="str">
        <f aca="false">IFERROR(IF(AND(T80="特定加算Ⅰ",OR(V80="",V80="-",V80="いずれも取得していない")),"！特定加算Ⅰが選択されています。該当する介護福祉士配置等要件を選択してください。",""),"")</f>
        <v/>
      </c>
      <c r="AM80" s="202"/>
      <c r="AN80" s="202"/>
      <c r="AO80" s="202"/>
      <c r="AP80" s="202"/>
      <c r="AQ80" s="202"/>
      <c r="AR80" s="202"/>
      <c r="AS80" s="202"/>
      <c r="AT80" s="202"/>
      <c r="AU80" s="203"/>
    </row>
    <row r="81" customFormat="false" ht="33" hidden="false" customHeight="true" outlineLevel="0" collapsed="false">
      <c r="A81" s="150" t="n">
        <f aca="false">A80+1</f>
        <v>70</v>
      </c>
      <c r="B81" s="190" t="str">
        <f aca="false">IF('(入力①) 基本情報入力シート'!C102="","",'(入力①) 基本情報入力シート'!C102)</f>
        <v/>
      </c>
      <c r="C81" s="191" t="str">
        <f aca="false">IF('(入力①) 基本情報入力シート'!D102="","",'(入力①) 基本情報入力シート'!D102)</f>
        <v/>
      </c>
      <c r="D81" s="191" t="str">
        <f aca="false">IF('(入力①) 基本情報入力シート'!E102="","",'(入力①) 基本情報入力シート'!E102)</f>
        <v/>
      </c>
      <c r="E81" s="191" t="str">
        <f aca="false">IF('(入力①) 基本情報入力シート'!F102="","",'(入力①) 基本情報入力シート'!F102)</f>
        <v/>
      </c>
      <c r="F81" s="191" t="str">
        <f aca="false">IF('(入力①) 基本情報入力シート'!G102="","",'(入力①) 基本情報入力シート'!G102)</f>
        <v/>
      </c>
      <c r="G81" s="191" t="str">
        <f aca="false">IF('(入力①) 基本情報入力シート'!H102="","",'(入力①) 基本情報入力シート'!H102)</f>
        <v/>
      </c>
      <c r="H81" s="191" t="str">
        <f aca="false">IF('(入力①) 基本情報入力シート'!I102="","",'(入力①) 基本情報入力シート'!I102)</f>
        <v/>
      </c>
      <c r="I81" s="191" t="str">
        <f aca="false">IF('(入力①) 基本情報入力シート'!J102="","",'(入力①) 基本情報入力シート'!J102)</f>
        <v/>
      </c>
      <c r="J81" s="191" t="str">
        <f aca="false">IF('(入力①) 基本情報入力シート'!K102="","",'(入力①) 基本情報入力シート'!K102)</f>
        <v/>
      </c>
      <c r="K81" s="192" t="str">
        <f aca="false">IF('(入力①) 基本情報入力シート'!L102="","",'(入力①) 基本情報入力シート'!L102)</f>
        <v/>
      </c>
      <c r="L81" s="156" t="str">
        <f aca="false">IF('(入力①) 基本情報入力シート'!M102="","",'(入力①) 基本情報入力シート'!M102)</f>
        <v/>
      </c>
      <c r="M81" s="156" t="str">
        <f aca="false">IF('(入力①) 基本情報入力シート'!R102="","",'(入力①) 基本情報入力シート'!R102)</f>
        <v/>
      </c>
      <c r="N81" s="156" t="str">
        <f aca="false">IF('(入力①) 基本情報入力シート'!W102="","",'(入力①) 基本情報入力シート'!W102)</f>
        <v/>
      </c>
      <c r="O81" s="156" t="str">
        <f aca="false">IF('(入力①) 基本情報入力シート'!X102="","",'(入力①) 基本情報入力シート'!X102)</f>
        <v/>
      </c>
      <c r="P81" s="157" t="str">
        <f aca="false">IF('(入力①) 基本情報入力シート'!Y102="","",'(入力①) 基本情報入力シート'!Y102)</f>
        <v/>
      </c>
      <c r="Q81" s="158" t="str">
        <f aca="false">IF('(入力①) 基本情報入力シート'!Z102="","",'(入力①) 基本情報入力シート'!Z102)</f>
        <v/>
      </c>
      <c r="R81" s="193" t="str">
        <f aca="false">IF('(入力①) 基本情報入力シート'!AA102="","",'(入力①) 基本情報入力シート'!AA102)</f>
        <v/>
      </c>
      <c r="S81" s="194"/>
      <c r="T81" s="195"/>
      <c r="U81" s="196" t="e">
        <f aca="false">IF(P81="","",VLOOKUP(P81,))</f>
        <v>#N/A</v>
      </c>
      <c r="V81" s="197"/>
      <c r="W81" s="163" t="s">
        <v>92</v>
      </c>
      <c r="X81" s="198"/>
      <c r="Y81" s="165" t="s">
        <v>93</v>
      </c>
      <c r="Z81" s="198"/>
      <c r="AA81" s="166" t="s">
        <v>94</v>
      </c>
      <c r="AB81" s="198"/>
      <c r="AC81" s="165" t="s">
        <v>93</v>
      </c>
      <c r="AD81" s="198"/>
      <c r="AE81" s="165" t="s">
        <v>95</v>
      </c>
      <c r="AF81" s="167" t="s">
        <v>96</v>
      </c>
      <c r="AG81" s="168" t="str">
        <f aca="false">IF(X81&gt;=1,(AB81*12+AD81)-(X81*12+Z81)+1,"")</f>
        <v/>
      </c>
      <c r="AH81" s="199" t="s">
        <v>97</v>
      </c>
      <c r="AI81" s="169" t="str">
        <f aca="false">IFERROR(ROUNDDOWN(ROUND(Q81*R81,0)*U81,0)*AG81,"")</f>
        <v/>
      </c>
      <c r="AJ81" s="101"/>
      <c r="AK81" s="200" t="str">
        <f aca="false">IFERROR(IF(AND(T81="特定加算Ⅰ",OR(V81="",V81="-",V81="いずれも取得していない")),"☓","○"),"")</f>
        <v>○</v>
      </c>
      <c r="AL81" s="201" t="str">
        <f aca="false">IFERROR(IF(AND(T81="特定加算Ⅰ",OR(V81="",V81="-",V81="いずれも取得していない")),"！特定加算Ⅰが選択されています。該当する介護福祉士配置等要件を選択してください。",""),"")</f>
        <v/>
      </c>
      <c r="AM81" s="202"/>
      <c r="AN81" s="202"/>
      <c r="AO81" s="202"/>
      <c r="AP81" s="202"/>
      <c r="AQ81" s="202"/>
      <c r="AR81" s="202"/>
      <c r="AS81" s="202"/>
      <c r="AT81" s="202"/>
      <c r="AU81" s="203"/>
    </row>
    <row r="82" customFormat="false" ht="33" hidden="false" customHeight="true" outlineLevel="0" collapsed="false">
      <c r="A82" s="150" t="n">
        <f aca="false">A81+1</f>
        <v>71</v>
      </c>
      <c r="B82" s="190" t="str">
        <f aca="false">IF('(入力①) 基本情報入力シート'!C103="","",'(入力①) 基本情報入力シート'!C103)</f>
        <v/>
      </c>
      <c r="C82" s="191" t="str">
        <f aca="false">IF('(入力①) 基本情報入力シート'!D103="","",'(入力①) 基本情報入力シート'!D103)</f>
        <v/>
      </c>
      <c r="D82" s="191" t="str">
        <f aca="false">IF('(入力①) 基本情報入力シート'!E103="","",'(入力①) 基本情報入力シート'!E103)</f>
        <v/>
      </c>
      <c r="E82" s="191" t="str">
        <f aca="false">IF('(入力①) 基本情報入力シート'!F103="","",'(入力①) 基本情報入力シート'!F103)</f>
        <v/>
      </c>
      <c r="F82" s="191" t="str">
        <f aca="false">IF('(入力①) 基本情報入力シート'!G103="","",'(入力①) 基本情報入力シート'!G103)</f>
        <v/>
      </c>
      <c r="G82" s="191" t="str">
        <f aca="false">IF('(入力①) 基本情報入力シート'!H103="","",'(入力①) 基本情報入力シート'!H103)</f>
        <v/>
      </c>
      <c r="H82" s="191" t="str">
        <f aca="false">IF('(入力①) 基本情報入力シート'!I103="","",'(入力①) 基本情報入力シート'!I103)</f>
        <v/>
      </c>
      <c r="I82" s="191" t="str">
        <f aca="false">IF('(入力①) 基本情報入力シート'!J103="","",'(入力①) 基本情報入力シート'!J103)</f>
        <v/>
      </c>
      <c r="J82" s="191" t="str">
        <f aca="false">IF('(入力①) 基本情報入力シート'!K103="","",'(入力①) 基本情報入力シート'!K103)</f>
        <v/>
      </c>
      <c r="K82" s="192" t="str">
        <f aca="false">IF('(入力①) 基本情報入力シート'!L103="","",'(入力①) 基本情報入力シート'!L103)</f>
        <v/>
      </c>
      <c r="L82" s="156" t="str">
        <f aca="false">IF('(入力①) 基本情報入力シート'!M103="","",'(入力①) 基本情報入力シート'!M103)</f>
        <v/>
      </c>
      <c r="M82" s="156" t="str">
        <f aca="false">IF('(入力①) 基本情報入力シート'!R103="","",'(入力①) 基本情報入力シート'!R103)</f>
        <v/>
      </c>
      <c r="N82" s="156" t="str">
        <f aca="false">IF('(入力①) 基本情報入力シート'!W103="","",'(入力①) 基本情報入力シート'!W103)</f>
        <v/>
      </c>
      <c r="O82" s="156" t="str">
        <f aca="false">IF('(入力①) 基本情報入力シート'!X103="","",'(入力①) 基本情報入力シート'!X103)</f>
        <v/>
      </c>
      <c r="P82" s="157" t="str">
        <f aca="false">IF('(入力①) 基本情報入力シート'!Y103="","",'(入力①) 基本情報入力シート'!Y103)</f>
        <v/>
      </c>
      <c r="Q82" s="158" t="str">
        <f aca="false">IF('(入力①) 基本情報入力シート'!Z103="","",'(入力①) 基本情報入力シート'!Z103)</f>
        <v/>
      </c>
      <c r="R82" s="193" t="str">
        <f aca="false">IF('(入力①) 基本情報入力シート'!AA103="","",'(入力①) 基本情報入力シート'!AA103)</f>
        <v/>
      </c>
      <c r="S82" s="194"/>
      <c r="T82" s="195"/>
      <c r="U82" s="196" t="e">
        <f aca="false">IF(P82="","",VLOOKUP(P82,))</f>
        <v>#N/A</v>
      </c>
      <c r="V82" s="197"/>
      <c r="W82" s="163" t="s">
        <v>92</v>
      </c>
      <c r="X82" s="198"/>
      <c r="Y82" s="165" t="s">
        <v>93</v>
      </c>
      <c r="Z82" s="198"/>
      <c r="AA82" s="166" t="s">
        <v>94</v>
      </c>
      <c r="AB82" s="198"/>
      <c r="AC82" s="165" t="s">
        <v>93</v>
      </c>
      <c r="AD82" s="198"/>
      <c r="AE82" s="165" t="s">
        <v>95</v>
      </c>
      <c r="AF82" s="167" t="s">
        <v>96</v>
      </c>
      <c r="AG82" s="168" t="str">
        <f aca="false">IF(X82&gt;=1,(AB82*12+AD82)-(X82*12+Z82)+1,"")</f>
        <v/>
      </c>
      <c r="AH82" s="199" t="s">
        <v>97</v>
      </c>
      <c r="AI82" s="169" t="str">
        <f aca="false">IFERROR(ROUNDDOWN(ROUND(Q82*R82,0)*U82,0)*AG82,"")</f>
        <v/>
      </c>
      <c r="AJ82" s="101"/>
      <c r="AK82" s="200" t="str">
        <f aca="false">IFERROR(IF(AND(T82="特定加算Ⅰ",OR(V82="",V82="-",V82="いずれも取得していない")),"☓","○"),"")</f>
        <v>○</v>
      </c>
      <c r="AL82" s="201" t="str">
        <f aca="false">IFERROR(IF(AND(T82="特定加算Ⅰ",OR(V82="",V82="-",V82="いずれも取得していない")),"！特定加算Ⅰが選択されています。該当する介護福祉士配置等要件を選択してください。",""),"")</f>
        <v/>
      </c>
      <c r="AM82" s="202"/>
      <c r="AN82" s="202"/>
      <c r="AO82" s="202"/>
      <c r="AP82" s="202"/>
      <c r="AQ82" s="202"/>
      <c r="AR82" s="202"/>
      <c r="AS82" s="202"/>
      <c r="AT82" s="202"/>
      <c r="AU82" s="203"/>
    </row>
    <row r="83" customFormat="false" ht="33" hidden="false" customHeight="true" outlineLevel="0" collapsed="false">
      <c r="A83" s="150" t="n">
        <f aca="false">A82+1</f>
        <v>72</v>
      </c>
      <c r="B83" s="190" t="str">
        <f aca="false">IF('(入力①) 基本情報入力シート'!C104="","",'(入力①) 基本情報入力シート'!C104)</f>
        <v/>
      </c>
      <c r="C83" s="191" t="str">
        <f aca="false">IF('(入力①) 基本情報入力シート'!D104="","",'(入力①) 基本情報入力シート'!D104)</f>
        <v/>
      </c>
      <c r="D83" s="191" t="str">
        <f aca="false">IF('(入力①) 基本情報入力シート'!E104="","",'(入力①) 基本情報入力シート'!E104)</f>
        <v/>
      </c>
      <c r="E83" s="191" t="str">
        <f aca="false">IF('(入力①) 基本情報入力シート'!F104="","",'(入力①) 基本情報入力シート'!F104)</f>
        <v/>
      </c>
      <c r="F83" s="191" t="str">
        <f aca="false">IF('(入力①) 基本情報入力シート'!G104="","",'(入力①) 基本情報入力シート'!G104)</f>
        <v/>
      </c>
      <c r="G83" s="191" t="str">
        <f aca="false">IF('(入力①) 基本情報入力シート'!H104="","",'(入力①) 基本情報入力シート'!H104)</f>
        <v/>
      </c>
      <c r="H83" s="191" t="str">
        <f aca="false">IF('(入力①) 基本情報入力シート'!I104="","",'(入力①) 基本情報入力シート'!I104)</f>
        <v/>
      </c>
      <c r="I83" s="191" t="str">
        <f aca="false">IF('(入力①) 基本情報入力シート'!J104="","",'(入力①) 基本情報入力シート'!J104)</f>
        <v/>
      </c>
      <c r="J83" s="191" t="str">
        <f aca="false">IF('(入力①) 基本情報入力シート'!K104="","",'(入力①) 基本情報入力シート'!K104)</f>
        <v/>
      </c>
      <c r="K83" s="192" t="str">
        <f aca="false">IF('(入力①) 基本情報入力シート'!L104="","",'(入力①) 基本情報入力シート'!L104)</f>
        <v/>
      </c>
      <c r="L83" s="156" t="str">
        <f aca="false">IF('(入力①) 基本情報入力シート'!M104="","",'(入力①) 基本情報入力シート'!M104)</f>
        <v/>
      </c>
      <c r="M83" s="156" t="str">
        <f aca="false">IF('(入力①) 基本情報入力シート'!R104="","",'(入力①) 基本情報入力シート'!R104)</f>
        <v/>
      </c>
      <c r="N83" s="156" t="str">
        <f aca="false">IF('(入力①) 基本情報入力シート'!W104="","",'(入力①) 基本情報入力シート'!W104)</f>
        <v/>
      </c>
      <c r="O83" s="156" t="str">
        <f aca="false">IF('(入力①) 基本情報入力シート'!X104="","",'(入力①) 基本情報入力シート'!X104)</f>
        <v/>
      </c>
      <c r="P83" s="157" t="str">
        <f aca="false">IF('(入力①) 基本情報入力シート'!Y104="","",'(入力①) 基本情報入力シート'!Y104)</f>
        <v/>
      </c>
      <c r="Q83" s="158" t="str">
        <f aca="false">IF('(入力①) 基本情報入力シート'!Z104="","",'(入力①) 基本情報入力シート'!Z104)</f>
        <v/>
      </c>
      <c r="R83" s="193" t="str">
        <f aca="false">IF('(入力①) 基本情報入力シート'!AA104="","",'(入力①) 基本情報入力シート'!AA104)</f>
        <v/>
      </c>
      <c r="S83" s="194"/>
      <c r="T83" s="195"/>
      <c r="U83" s="196" t="e">
        <f aca="false">IF(P83="","",VLOOKUP(P83,))</f>
        <v>#N/A</v>
      </c>
      <c r="V83" s="197"/>
      <c r="W83" s="163" t="s">
        <v>92</v>
      </c>
      <c r="X83" s="198"/>
      <c r="Y83" s="165" t="s">
        <v>93</v>
      </c>
      <c r="Z83" s="198"/>
      <c r="AA83" s="166" t="s">
        <v>94</v>
      </c>
      <c r="AB83" s="198"/>
      <c r="AC83" s="165" t="s">
        <v>93</v>
      </c>
      <c r="AD83" s="198"/>
      <c r="AE83" s="165" t="s">
        <v>95</v>
      </c>
      <c r="AF83" s="167" t="s">
        <v>96</v>
      </c>
      <c r="AG83" s="168" t="str">
        <f aca="false">IF(X83&gt;=1,(AB83*12+AD83)-(X83*12+Z83)+1,"")</f>
        <v/>
      </c>
      <c r="AH83" s="199" t="s">
        <v>97</v>
      </c>
      <c r="AI83" s="169" t="str">
        <f aca="false">IFERROR(ROUNDDOWN(ROUND(Q83*R83,0)*U83,0)*AG83,"")</f>
        <v/>
      </c>
      <c r="AJ83" s="101"/>
      <c r="AK83" s="200" t="str">
        <f aca="false">IFERROR(IF(AND(T83="特定加算Ⅰ",OR(V83="",V83="-",V83="いずれも取得していない")),"☓","○"),"")</f>
        <v>○</v>
      </c>
      <c r="AL83" s="201" t="str">
        <f aca="false">IFERROR(IF(AND(T83="特定加算Ⅰ",OR(V83="",V83="-",V83="いずれも取得していない")),"！特定加算Ⅰが選択されています。該当する介護福祉士配置等要件を選択してください。",""),"")</f>
        <v/>
      </c>
      <c r="AM83" s="202"/>
      <c r="AN83" s="202"/>
      <c r="AO83" s="202"/>
      <c r="AP83" s="202"/>
      <c r="AQ83" s="202"/>
      <c r="AR83" s="202"/>
      <c r="AS83" s="202"/>
      <c r="AT83" s="202"/>
      <c r="AU83" s="203"/>
    </row>
    <row r="84" customFormat="false" ht="33" hidden="false" customHeight="true" outlineLevel="0" collapsed="false">
      <c r="A84" s="150" t="n">
        <f aca="false">A83+1</f>
        <v>73</v>
      </c>
      <c r="B84" s="190" t="str">
        <f aca="false">IF('(入力①) 基本情報入力シート'!C105="","",'(入力①) 基本情報入力シート'!C105)</f>
        <v/>
      </c>
      <c r="C84" s="191" t="str">
        <f aca="false">IF('(入力①) 基本情報入力シート'!D105="","",'(入力①) 基本情報入力シート'!D105)</f>
        <v/>
      </c>
      <c r="D84" s="191" t="str">
        <f aca="false">IF('(入力①) 基本情報入力シート'!E105="","",'(入力①) 基本情報入力シート'!E105)</f>
        <v/>
      </c>
      <c r="E84" s="191" t="str">
        <f aca="false">IF('(入力①) 基本情報入力シート'!F105="","",'(入力①) 基本情報入力シート'!F105)</f>
        <v/>
      </c>
      <c r="F84" s="191" t="str">
        <f aca="false">IF('(入力①) 基本情報入力シート'!G105="","",'(入力①) 基本情報入力シート'!G105)</f>
        <v/>
      </c>
      <c r="G84" s="191" t="str">
        <f aca="false">IF('(入力①) 基本情報入力シート'!H105="","",'(入力①) 基本情報入力シート'!H105)</f>
        <v/>
      </c>
      <c r="H84" s="191" t="str">
        <f aca="false">IF('(入力①) 基本情報入力シート'!I105="","",'(入力①) 基本情報入力シート'!I105)</f>
        <v/>
      </c>
      <c r="I84" s="191" t="str">
        <f aca="false">IF('(入力①) 基本情報入力シート'!J105="","",'(入力①) 基本情報入力シート'!J105)</f>
        <v/>
      </c>
      <c r="J84" s="191" t="str">
        <f aca="false">IF('(入力①) 基本情報入力シート'!K105="","",'(入力①) 基本情報入力シート'!K105)</f>
        <v/>
      </c>
      <c r="K84" s="192" t="str">
        <f aca="false">IF('(入力①) 基本情報入力シート'!L105="","",'(入力①) 基本情報入力シート'!L105)</f>
        <v/>
      </c>
      <c r="L84" s="156" t="str">
        <f aca="false">IF('(入力①) 基本情報入力シート'!M105="","",'(入力①) 基本情報入力シート'!M105)</f>
        <v/>
      </c>
      <c r="M84" s="156" t="str">
        <f aca="false">IF('(入力①) 基本情報入力シート'!R105="","",'(入力①) 基本情報入力シート'!R105)</f>
        <v/>
      </c>
      <c r="N84" s="156" t="str">
        <f aca="false">IF('(入力①) 基本情報入力シート'!W105="","",'(入力①) 基本情報入力シート'!W105)</f>
        <v/>
      </c>
      <c r="O84" s="156" t="str">
        <f aca="false">IF('(入力①) 基本情報入力シート'!X105="","",'(入力①) 基本情報入力シート'!X105)</f>
        <v/>
      </c>
      <c r="P84" s="157" t="str">
        <f aca="false">IF('(入力①) 基本情報入力シート'!Y105="","",'(入力①) 基本情報入力シート'!Y105)</f>
        <v/>
      </c>
      <c r="Q84" s="158" t="str">
        <f aca="false">IF('(入力①) 基本情報入力シート'!Z105="","",'(入力①) 基本情報入力シート'!Z105)</f>
        <v/>
      </c>
      <c r="R84" s="193" t="str">
        <f aca="false">IF('(入力①) 基本情報入力シート'!AA105="","",'(入力①) 基本情報入力シート'!AA105)</f>
        <v/>
      </c>
      <c r="S84" s="194"/>
      <c r="T84" s="195"/>
      <c r="U84" s="196" t="e">
        <f aca="false">IF(P84="","",VLOOKUP(P84,))</f>
        <v>#N/A</v>
      </c>
      <c r="V84" s="197"/>
      <c r="W84" s="163" t="s">
        <v>92</v>
      </c>
      <c r="X84" s="198"/>
      <c r="Y84" s="165" t="s">
        <v>93</v>
      </c>
      <c r="Z84" s="198"/>
      <c r="AA84" s="166" t="s">
        <v>94</v>
      </c>
      <c r="AB84" s="198"/>
      <c r="AC84" s="165" t="s">
        <v>93</v>
      </c>
      <c r="AD84" s="198"/>
      <c r="AE84" s="165" t="s">
        <v>95</v>
      </c>
      <c r="AF84" s="167" t="s">
        <v>96</v>
      </c>
      <c r="AG84" s="168" t="str">
        <f aca="false">IF(X84&gt;=1,(AB84*12+AD84)-(X84*12+Z84)+1,"")</f>
        <v/>
      </c>
      <c r="AH84" s="199" t="s">
        <v>97</v>
      </c>
      <c r="AI84" s="169" t="str">
        <f aca="false">IFERROR(ROUNDDOWN(ROUND(Q84*R84,0)*U84,0)*AG84,"")</f>
        <v/>
      </c>
      <c r="AJ84" s="101"/>
      <c r="AK84" s="200" t="str">
        <f aca="false">IFERROR(IF(AND(T84="特定加算Ⅰ",OR(V84="",V84="-",V84="いずれも取得していない")),"☓","○"),"")</f>
        <v>○</v>
      </c>
      <c r="AL84" s="201" t="str">
        <f aca="false">IFERROR(IF(AND(T84="特定加算Ⅰ",OR(V84="",V84="-",V84="いずれも取得していない")),"！特定加算Ⅰが選択されています。該当する介護福祉士配置等要件を選択してください。",""),"")</f>
        <v/>
      </c>
      <c r="AM84" s="202"/>
      <c r="AN84" s="202"/>
      <c r="AO84" s="202"/>
      <c r="AP84" s="202"/>
      <c r="AQ84" s="202"/>
      <c r="AR84" s="202"/>
      <c r="AS84" s="202"/>
      <c r="AT84" s="202"/>
      <c r="AU84" s="203"/>
    </row>
    <row r="85" customFormat="false" ht="33" hidden="false" customHeight="true" outlineLevel="0" collapsed="false">
      <c r="A85" s="150" t="n">
        <f aca="false">A84+1</f>
        <v>74</v>
      </c>
      <c r="B85" s="190" t="str">
        <f aca="false">IF('(入力①) 基本情報入力シート'!C106="","",'(入力①) 基本情報入力シート'!C106)</f>
        <v/>
      </c>
      <c r="C85" s="191" t="str">
        <f aca="false">IF('(入力①) 基本情報入力シート'!D106="","",'(入力①) 基本情報入力シート'!D106)</f>
        <v/>
      </c>
      <c r="D85" s="191" t="str">
        <f aca="false">IF('(入力①) 基本情報入力シート'!E106="","",'(入力①) 基本情報入力シート'!E106)</f>
        <v/>
      </c>
      <c r="E85" s="191" t="str">
        <f aca="false">IF('(入力①) 基本情報入力シート'!F106="","",'(入力①) 基本情報入力シート'!F106)</f>
        <v/>
      </c>
      <c r="F85" s="191" t="str">
        <f aca="false">IF('(入力①) 基本情報入力シート'!G106="","",'(入力①) 基本情報入力シート'!G106)</f>
        <v/>
      </c>
      <c r="G85" s="191" t="str">
        <f aca="false">IF('(入力①) 基本情報入力シート'!H106="","",'(入力①) 基本情報入力シート'!H106)</f>
        <v/>
      </c>
      <c r="H85" s="191" t="str">
        <f aca="false">IF('(入力①) 基本情報入力シート'!I106="","",'(入力①) 基本情報入力シート'!I106)</f>
        <v/>
      </c>
      <c r="I85" s="191" t="str">
        <f aca="false">IF('(入力①) 基本情報入力シート'!J106="","",'(入力①) 基本情報入力シート'!J106)</f>
        <v/>
      </c>
      <c r="J85" s="191" t="str">
        <f aca="false">IF('(入力①) 基本情報入力シート'!K106="","",'(入力①) 基本情報入力シート'!K106)</f>
        <v/>
      </c>
      <c r="K85" s="192" t="str">
        <f aca="false">IF('(入力①) 基本情報入力シート'!L106="","",'(入力①) 基本情報入力シート'!L106)</f>
        <v/>
      </c>
      <c r="L85" s="156" t="str">
        <f aca="false">IF('(入力①) 基本情報入力シート'!M106="","",'(入力①) 基本情報入力シート'!M106)</f>
        <v/>
      </c>
      <c r="M85" s="156" t="str">
        <f aca="false">IF('(入力①) 基本情報入力シート'!R106="","",'(入力①) 基本情報入力シート'!R106)</f>
        <v/>
      </c>
      <c r="N85" s="156" t="str">
        <f aca="false">IF('(入力①) 基本情報入力シート'!W106="","",'(入力①) 基本情報入力シート'!W106)</f>
        <v/>
      </c>
      <c r="O85" s="156" t="str">
        <f aca="false">IF('(入力①) 基本情報入力シート'!X106="","",'(入力①) 基本情報入力シート'!X106)</f>
        <v/>
      </c>
      <c r="P85" s="157" t="str">
        <f aca="false">IF('(入力①) 基本情報入力シート'!Y106="","",'(入力①) 基本情報入力シート'!Y106)</f>
        <v/>
      </c>
      <c r="Q85" s="158" t="str">
        <f aca="false">IF('(入力①) 基本情報入力シート'!Z106="","",'(入力①) 基本情報入力シート'!Z106)</f>
        <v/>
      </c>
      <c r="R85" s="193" t="str">
        <f aca="false">IF('(入力①) 基本情報入力シート'!AA106="","",'(入力①) 基本情報入力シート'!AA106)</f>
        <v/>
      </c>
      <c r="S85" s="194"/>
      <c r="T85" s="195"/>
      <c r="U85" s="196" t="e">
        <f aca="false">IF(P85="","",VLOOKUP(P85,))</f>
        <v>#N/A</v>
      </c>
      <c r="V85" s="197"/>
      <c r="W85" s="163" t="s">
        <v>92</v>
      </c>
      <c r="X85" s="198"/>
      <c r="Y85" s="165" t="s">
        <v>93</v>
      </c>
      <c r="Z85" s="198"/>
      <c r="AA85" s="166" t="s">
        <v>94</v>
      </c>
      <c r="AB85" s="198"/>
      <c r="AC85" s="165" t="s">
        <v>93</v>
      </c>
      <c r="AD85" s="198"/>
      <c r="AE85" s="165" t="s">
        <v>95</v>
      </c>
      <c r="AF85" s="167" t="s">
        <v>96</v>
      </c>
      <c r="AG85" s="168" t="str">
        <f aca="false">IF(X85&gt;=1,(AB85*12+AD85)-(X85*12+Z85)+1,"")</f>
        <v/>
      </c>
      <c r="AH85" s="199" t="s">
        <v>97</v>
      </c>
      <c r="AI85" s="169" t="str">
        <f aca="false">IFERROR(ROUNDDOWN(ROUND(Q85*R85,0)*U85,0)*AG85,"")</f>
        <v/>
      </c>
      <c r="AJ85" s="101"/>
      <c r="AK85" s="200" t="str">
        <f aca="false">IFERROR(IF(AND(T85="特定加算Ⅰ",OR(V85="",V85="-",V85="いずれも取得していない")),"☓","○"),"")</f>
        <v>○</v>
      </c>
      <c r="AL85" s="201" t="str">
        <f aca="false">IFERROR(IF(AND(T85="特定加算Ⅰ",OR(V85="",V85="-",V85="いずれも取得していない")),"！特定加算Ⅰが選択されています。該当する介護福祉士配置等要件を選択してください。",""),"")</f>
        <v/>
      </c>
      <c r="AM85" s="202"/>
      <c r="AN85" s="202"/>
      <c r="AO85" s="202"/>
      <c r="AP85" s="202"/>
      <c r="AQ85" s="202"/>
      <c r="AR85" s="202"/>
      <c r="AS85" s="202"/>
      <c r="AT85" s="202"/>
      <c r="AU85" s="203"/>
    </row>
    <row r="86" customFormat="false" ht="33" hidden="false" customHeight="true" outlineLevel="0" collapsed="false">
      <c r="A86" s="150" t="n">
        <f aca="false">A85+1</f>
        <v>75</v>
      </c>
      <c r="B86" s="190" t="str">
        <f aca="false">IF('(入力①) 基本情報入力シート'!C107="","",'(入力①) 基本情報入力シート'!C107)</f>
        <v/>
      </c>
      <c r="C86" s="191" t="str">
        <f aca="false">IF('(入力①) 基本情報入力シート'!D107="","",'(入力①) 基本情報入力シート'!D107)</f>
        <v/>
      </c>
      <c r="D86" s="191" t="str">
        <f aca="false">IF('(入力①) 基本情報入力シート'!E107="","",'(入力①) 基本情報入力シート'!E107)</f>
        <v/>
      </c>
      <c r="E86" s="191" t="str">
        <f aca="false">IF('(入力①) 基本情報入力シート'!F107="","",'(入力①) 基本情報入力シート'!F107)</f>
        <v/>
      </c>
      <c r="F86" s="191" t="str">
        <f aca="false">IF('(入力①) 基本情報入力シート'!G107="","",'(入力①) 基本情報入力シート'!G107)</f>
        <v/>
      </c>
      <c r="G86" s="191" t="str">
        <f aca="false">IF('(入力①) 基本情報入力シート'!H107="","",'(入力①) 基本情報入力シート'!H107)</f>
        <v/>
      </c>
      <c r="H86" s="191" t="str">
        <f aca="false">IF('(入力①) 基本情報入力シート'!I107="","",'(入力①) 基本情報入力シート'!I107)</f>
        <v/>
      </c>
      <c r="I86" s="191" t="str">
        <f aca="false">IF('(入力①) 基本情報入力シート'!J107="","",'(入力①) 基本情報入力シート'!J107)</f>
        <v/>
      </c>
      <c r="J86" s="191" t="str">
        <f aca="false">IF('(入力①) 基本情報入力シート'!K107="","",'(入力①) 基本情報入力シート'!K107)</f>
        <v/>
      </c>
      <c r="K86" s="192" t="str">
        <f aca="false">IF('(入力①) 基本情報入力シート'!L107="","",'(入力①) 基本情報入力シート'!L107)</f>
        <v/>
      </c>
      <c r="L86" s="156" t="str">
        <f aca="false">IF('(入力①) 基本情報入力シート'!M107="","",'(入力①) 基本情報入力シート'!M107)</f>
        <v/>
      </c>
      <c r="M86" s="156" t="str">
        <f aca="false">IF('(入力①) 基本情報入力シート'!R107="","",'(入力①) 基本情報入力シート'!R107)</f>
        <v/>
      </c>
      <c r="N86" s="156" t="str">
        <f aca="false">IF('(入力①) 基本情報入力シート'!W107="","",'(入力①) 基本情報入力シート'!W107)</f>
        <v/>
      </c>
      <c r="O86" s="156" t="str">
        <f aca="false">IF('(入力①) 基本情報入力シート'!X107="","",'(入力①) 基本情報入力シート'!X107)</f>
        <v/>
      </c>
      <c r="P86" s="157" t="str">
        <f aca="false">IF('(入力①) 基本情報入力シート'!Y107="","",'(入力①) 基本情報入力シート'!Y107)</f>
        <v/>
      </c>
      <c r="Q86" s="158" t="str">
        <f aca="false">IF('(入力①) 基本情報入力シート'!Z107="","",'(入力①) 基本情報入力シート'!Z107)</f>
        <v/>
      </c>
      <c r="R86" s="193" t="str">
        <f aca="false">IF('(入力①) 基本情報入力シート'!AA107="","",'(入力①) 基本情報入力シート'!AA107)</f>
        <v/>
      </c>
      <c r="S86" s="194"/>
      <c r="T86" s="195"/>
      <c r="U86" s="196" t="e">
        <f aca="false">IF(P86="","",VLOOKUP(P86,))</f>
        <v>#N/A</v>
      </c>
      <c r="V86" s="197"/>
      <c r="W86" s="163" t="s">
        <v>92</v>
      </c>
      <c r="X86" s="198"/>
      <c r="Y86" s="165" t="s">
        <v>93</v>
      </c>
      <c r="Z86" s="198"/>
      <c r="AA86" s="166" t="s">
        <v>94</v>
      </c>
      <c r="AB86" s="198"/>
      <c r="AC86" s="165" t="s">
        <v>93</v>
      </c>
      <c r="AD86" s="198"/>
      <c r="AE86" s="165" t="s">
        <v>95</v>
      </c>
      <c r="AF86" s="167" t="s">
        <v>96</v>
      </c>
      <c r="AG86" s="168" t="str">
        <f aca="false">IF(X86&gt;=1,(AB86*12+AD86)-(X86*12+Z86)+1,"")</f>
        <v/>
      </c>
      <c r="AH86" s="199" t="s">
        <v>97</v>
      </c>
      <c r="AI86" s="169" t="str">
        <f aca="false">IFERROR(ROUNDDOWN(ROUND(Q86*R86,0)*U86,0)*AG86,"")</f>
        <v/>
      </c>
      <c r="AJ86" s="101"/>
      <c r="AK86" s="200" t="str">
        <f aca="false">IFERROR(IF(AND(T86="特定加算Ⅰ",OR(V86="",V86="-",V86="いずれも取得していない")),"☓","○"),"")</f>
        <v>○</v>
      </c>
      <c r="AL86" s="201" t="str">
        <f aca="false">IFERROR(IF(AND(T86="特定加算Ⅰ",OR(V86="",V86="-",V86="いずれも取得していない")),"！特定加算Ⅰが選択されています。該当する介護福祉士配置等要件を選択してください。",""),"")</f>
        <v/>
      </c>
      <c r="AM86" s="202"/>
      <c r="AN86" s="202"/>
      <c r="AO86" s="202"/>
      <c r="AP86" s="202"/>
      <c r="AQ86" s="202"/>
      <c r="AR86" s="202"/>
      <c r="AS86" s="202"/>
      <c r="AT86" s="202"/>
      <c r="AU86" s="203"/>
    </row>
    <row r="87" customFormat="false" ht="33" hidden="false" customHeight="true" outlineLevel="0" collapsed="false">
      <c r="A87" s="150" t="n">
        <f aca="false">A86+1</f>
        <v>76</v>
      </c>
      <c r="B87" s="190" t="str">
        <f aca="false">IF('(入力①) 基本情報入力シート'!C108="","",'(入力①) 基本情報入力シート'!C108)</f>
        <v/>
      </c>
      <c r="C87" s="191" t="str">
        <f aca="false">IF('(入力①) 基本情報入力シート'!D108="","",'(入力①) 基本情報入力シート'!D108)</f>
        <v/>
      </c>
      <c r="D87" s="191" t="str">
        <f aca="false">IF('(入力①) 基本情報入力シート'!E108="","",'(入力①) 基本情報入力シート'!E108)</f>
        <v/>
      </c>
      <c r="E87" s="191" t="str">
        <f aca="false">IF('(入力①) 基本情報入力シート'!F108="","",'(入力①) 基本情報入力シート'!F108)</f>
        <v/>
      </c>
      <c r="F87" s="191" t="str">
        <f aca="false">IF('(入力①) 基本情報入力シート'!G108="","",'(入力①) 基本情報入力シート'!G108)</f>
        <v/>
      </c>
      <c r="G87" s="191" t="str">
        <f aca="false">IF('(入力①) 基本情報入力シート'!H108="","",'(入力①) 基本情報入力シート'!H108)</f>
        <v/>
      </c>
      <c r="H87" s="191" t="str">
        <f aca="false">IF('(入力①) 基本情報入力シート'!I108="","",'(入力①) 基本情報入力シート'!I108)</f>
        <v/>
      </c>
      <c r="I87" s="191" t="str">
        <f aca="false">IF('(入力①) 基本情報入力シート'!J108="","",'(入力①) 基本情報入力シート'!J108)</f>
        <v/>
      </c>
      <c r="J87" s="191" t="str">
        <f aca="false">IF('(入力①) 基本情報入力シート'!K108="","",'(入力①) 基本情報入力シート'!K108)</f>
        <v/>
      </c>
      <c r="K87" s="192" t="str">
        <f aca="false">IF('(入力①) 基本情報入力シート'!L108="","",'(入力①) 基本情報入力シート'!L108)</f>
        <v/>
      </c>
      <c r="L87" s="156" t="str">
        <f aca="false">IF('(入力①) 基本情報入力シート'!M108="","",'(入力①) 基本情報入力シート'!M108)</f>
        <v/>
      </c>
      <c r="M87" s="156" t="str">
        <f aca="false">IF('(入力①) 基本情報入力シート'!R108="","",'(入力①) 基本情報入力シート'!R108)</f>
        <v/>
      </c>
      <c r="N87" s="156" t="str">
        <f aca="false">IF('(入力①) 基本情報入力シート'!W108="","",'(入力①) 基本情報入力シート'!W108)</f>
        <v/>
      </c>
      <c r="O87" s="156" t="str">
        <f aca="false">IF('(入力①) 基本情報入力シート'!X108="","",'(入力①) 基本情報入力シート'!X108)</f>
        <v/>
      </c>
      <c r="P87" s="157" t="str">
        <f aca="false">IF('(入力①) 基本情報入力シート'!Y108="","",'(入力①) 基本情報入力シート'!Y108)</f>
        <v/>
      </c>
      <c r="Q87" s="158" t="str">
        <f aca="false">IF('(入力①) 基本情報入力シート'!Z108="","",'(入力①) 基本情報入力シート'!Z108)</f>
        <v/>
      </c>
      <c r="R87" s="193" t="str">
        <f aca="false">IF('(入力①) 基本情報入力シート'!AA108="","",'(入力①) 基本情報入力シート'!AA108)</f>
        <v/>
      </c>
      <c r="S87" s="194"/>
      <c r="T87" s="195"/>
      <c r="U87" s="196" t="e">
        <f aca="false">IF(P87="","",VLOOKUP(P87,))</f>
        <v>#N/A</v>
      </c>
      <c r="V87" s="197"/>
      <c r="W87" s="163" t="s">
        <v>92</v>
      </c>
      <c r="X87" s="198"/>
      <c r="Y87" s="165" t="s">
        <v>93</v>
      </c>
      <c r="Z87" s="198"/>
      <c r="AA87" s="166" t="s">
        <v>94</v>
      </c>
      <c r="AB87" s="198"/>
      <c r="AC87" s="165" t="s">
        <v>93</v>
      </c>
      <c r="AD87" s="198"/>
      <c r="AE87" s="165" t="s">
        <v>95</v>
      </c>
      <c r="AF87" s="167" t="s">
        <v>96</v>
      </c>
      <c r="AG87" s="168" t="str">
        <f aca="false">IF(X87&gt;=1,(AB87*12+AD87)-(X87*12+Z87)+1,"")</f>
        <v/>
      </c>
      <c r="AH87" s="199" t="s">
        <v>97</v>
      </c>
      <c r="AI87" s="169" t="str">
        <f aca="false">IFERROR(ROUNDDOWN(ROUND(Q87*R87,0)*U87,0)*AG87,"")</f>
        <v/>
      </c>
      <c r="AJ87" s="101"/>
      <c r="AK87" s="200" t="str">
        <f aca="false">IFERROR(IF(AND(T87="特定加算Ⅰ",OR(V87="",V87="-",V87="いずれも取得していない")),"☓","○"),"")</f>
        <v>○</v>
      </c>
      <c r="AL87" s="201" t="str">
        <f aca="false">IFERROR(IF(AND(T87="特定加算Ⅰ",OR(V87="",V87="-",V87="いずれも取得していない")),"！特定加算Ⅰが選択されています。該当する介護福祉士配置等要件を選択してください。",""),"")</f>
        <v/>
      </c>
      <c r="AM87" s="202"/>
      <c r="AN87" s="202"/>
      <c r="AO87" s="202"/>
      <c r="AP87" s="202"/>
      <c r="AQ87" s="202"/>
      <c r="AR87" s="202"/>
      <c r="AS87" s="202"/>
      <c r="AT87" s="202"/>
      <c r="AU87" s="203"/>
    </row>
    <row r="88" customFormat="false" ht="33" hidden="false" customHeight="true" outlineLevel="0" collapsed="false">
      <c r="A88" s="150" t="n">
        <f aca="false">A87+1</f>
        <v>77</v>
      </c>
      <c r="B88" s="190" t="str">
        <f aca="false">IF('(入力①) 基本情報入力シート'!C109="","",'(入力①) 基本情報入力シート'!C109)</f>
        <v/>
      </c>
      <c r="C88" s="191" t="str">
        <f aca="false">IF('(入力①) 基本情報入力シート'!D109="","",'(入力①) 基本情報入力シート'!D109)</f>
        <v/>
      </c>
      <c r="D88" s="191" t="str">
        <f aca="false">IF('(入力①) 基本情報入力シート'!E109="","",'(入力①) 基本情報入力シート'!E109)</f>
        <v/>
      </c>
      <c r="E88" s="191" t="str">
        <f aca="false">IF('(入力①) 基本情報入力シート'!F109="","",'(入力①) 基本情報入力シート'!F109)</f>
        <v/>
      </c>
      <c r="F88" s="191" t="str">
        <f aca="false">IF('(入力①) 基本情報入力シート'!G109="","",'(入力①) 基本情報入力シート'!G109)</f>
        <v/>
      </c>
      <c r="G88" s="191" t="str">
        <f aca="false">IF('(入力①) 基本情報入力シート'!H109="","",'(入力①) 基本情報入力シート'!H109)</f>
        <v/>
      </c>
      <c r="H88" s="191" t="str">
        <f aca="false">IF('(入力①) 基本情報入力シート'!I109="","",'(入力①) 基本情報入力シート'!I109)</f>
        <v/>
      </c>
      <c r="I88" s="191" t="str">
        <f aca="false">IF('(入力①) 基本情報入力シート'!J109="","",'(入力①) 基本情報入力シート'!J109)</f>
        <v/>
      </c>
      <c r="J88" s="191" t="str">
        <f aca="false">IF('(入力①) 基本情報入力シート'!K109="","",'(入力①) 基本情報入力シート'!K109)</f>
        <v/>
      </c>
      <c r="K88" s="192" t="str">
        <f aca="false">IF('(入力①) 基本情報入力シート'!L109="","",'(入力①) 基本情報入力シート'!L109)</f>
        <v/>
      </c>
      <c r="L88" s="156" t="str">
        <f aca="false">IF('(入力①) 基本情報入力シート'!M109="","",'(入力①) 基本情報入力シート'!M109)</f>
        <v/>
      </c>
      <c r="M88" s="156" t="str">
        <f aca="false">IF('(入力①) 基本情報入力シート'!R109="","",'(入力①) 基本情報入力シート'!R109)</f>
        <v/>
      </c>
      <c r="N88" s="156" t="str">
        <f aca="false">IF('(入力①) 基本情報入力シート'!W109="","",'(入力①) 基本情報入力シート'!W109)</f>
        <v/>
      </c>
      <c r="O88" s="156" t="str">
        <f aca="false">IF('(入力①) 基本情報入力シート'!X109="","",'(入力①) 基本情報入力シート'!X109)</f>
        <v/>
      </c>
      <c r="P88" s="157" t="str">
        <f aca="false">IF('(入力①) 基本情報入力シート'!Y109="","",'(入力①) 基本情報入力シート'!Y109)</f>
        <v/>
      </c>
      <c r="Q88" s="158" t="str">
        <f aca="false">IF('(入力①) 基本情報入力シート'!Z109="","",'(入力①) 基本情報入力シート'!Z109)</f>
        <v/>
      </c>
      <c r="R88" s="193" t="str">
        <f aca="false">IF('(入力①) 基本情報入力シート'!AA109="","",'(入力①) 基本情報入力シート'!AA109)</f>
        <v/>
      </c>
      <c r="S88" s="194"/>
      <c r="T88" s="195"/>
      <c r="U88" s="196" t="e">
        <f aca="false">IF(P88="","",VLOOKUP(P88,))</f>
        <v>#N/A</v>
      </c>
      <c r="V88" s="197"/>
      <c r="W88" s="163" t="s">
        <v>92</v>
      </c>
      <c r="X88" s="198"/>
      <c r="Y88" s="165" t="s">
        <v>93</v>
      </c>
      <c r="Z88" s="198"/>
      <c r="AA88" s="166" t="s">
        <v>94</v>
      </c>
      <c r="AB88" s="198"/>
      <c r="AC88" s="165" t="s">
        <v>93</v>
      </c>
      <c r="AD88" s="198"/>
      <c r="AE88" s="165" t="s">
        <v>95</v>
      </c>
      <c r="AF88" s="167" t="s">
        <v>96</v>
      </c>
      <c r="AG88" s="168" t="str">
        <f aca="false">IF(X88&gt;=1,(AB88*12+AD88)-(X88*12+Z88)+1,"")</f>
        <v/>
      </c>
      <c r="AH88" s="199" t="s">
        <v>97</v>
      </c>
      <c r="AI88" s="169" t="str">
        <f aca="false">IFERROR(ROUNDDOWN(ROUND(Q88*R88,0)*U88,0)*AG88,"")</f>
        <v/>
      </c>
      <c r="AJ88" s="101"/>
      <c r="AK88" s="200" t="str">
        <f aca="false">IFERROR(IF(AND(T88="特定加算Ⅰ",OR(V88="",V88="-",V88="いずれも取得していない")),"☓","○"),"")</f>
        <v>○</v>
      </c>
      <c r="AL88" s="201" t="str">
        <f aca="false">IFERROR(IF(AND(T88="特定加算Ⅰ",OR(V88="",V88="-",V88="いずれも取得していない")),"！特定加算Ⅰが選択されています。該当する介護福祉士配置等要件を選択してください。",""),"")</f>
        <v/>
      </c>
      <c r="AM88" s="202"/>
      <c r="AN88" s="202"/>
      <c r="AO88" s="202"/>
      <c r="AP88" s="202"/>
      <c r="AQ88" s="202"/>
      <c r="AR88" s="202"/>
      <c r="AS88" s="202"/>
      <c r="AT88" s="202"/>
      <c r="AU88" s="203"/>
    </row>
    <row r="89" customFormat="false" ht="33" hidden="false" customHeight="true" outlineLevel="0" collapsed="false">
      <c r="A89" s="150" t="n">
        <f aca="false">A88+1</f>
        <v>78</v>
      </c>
      <c r="B89" s="190" t="str">
        <f aca="false">IF('(入力①) 基本情報入力シート'!C110="","",'(入力①) 基本情報入力シート'!C110)</f>
        <v/>
      </c>
      <c r="C89" s="191" t="str">
        <f aca="false">IF('(入力①) 基本情報入力シート'!D110="","",'(入力①) 基本情報入力シート'!D110)</f>
        <v/>
      </c>
      <c r="D89" s="191" t="str">
        <f aca="false">IF('(入力①) 基本情報入力シート'!E110="","",'(入力①) 基本情報入力シート'!E110)</f>
        <v/>
      </c>
      <c r="E89" s="191" t="str">
        <f aca="false">IF('(入力①) 基本情報入力シート'!F110="","",'(入力①) 基本情報入力シート'!F110)</f>
        <v/>
      </c>
      <c r="F89" s="191" t="str">
        <f aca="false">IF('(入力①) 基本情報入力シート'!G110="","",'(入力①) 基本情報入力シート'!G110)</f>
        <v/>
      </c>
      <c r="G89" s="191" t="str">
        <f aca="false">IF('(入力①) 基本情報入力シート'!H110="","",'(入力①) 基本情報入力シート'!H110)</f>
        <v/>
      </c>
      <c r="H89" s="191" t="str">
        <f aca="false">IF('(入力①) 基本情報入力シート'!I110="","",'(入力①) 基本情報入力シート'!I110)</f>
        <v/>
      </c>
      <c r="I89" s="191" t="str">
        <f aca="false">IF('(入力①) 基本情報入力シート'!J110="","",'(入力①) 基本情報入力シート'!J110)</f>
        <v/>
      </c>
      <c r="J89" s="191" t="str">
        <f aca="false">IF('(入力①) 基本情報入力シート'!K110="","",'(入力①) 基本情報入力シート'!K110)</f>
        <v/>
      </c>
      <c r="K89" s="192" t="str">
        <f aca="false">IF('(入力①) 基本情報入力シート'!L110="","",'(入力①) 基本情報入力シート'!L110)</f>
        <v/>
      </c>
      <c r="L89" s="156" t="str">
        <f aca="false">IF('(入力①) 基本情報入力シート'!M110="","",'(入力①) 基本情報入力シート'!M110)</f>
        <v/>
      </c>
      <c r="M89" s="156" t="str">
        <f aca="false">IF('(入力①) 基本情報入力シート'!R110="","",'(入力①) 基本情報入力シート'!R110)</f>
        <v/>
      </c>
      <c r="N89" s="156" t="str">
        <f aca="false">IF('(入力①) 基本情報入力シート'!W110="","",'(入力①) 基本情報入力シート'!W110)</f>
        <v/>
      </c>
      <c r="O89" s="156" t="str">
        <f aca="false">IF('(入力①) 基本情報入力シート'!X110="","",'(入力①) 基本情報入力シート'!X110)</f>
        <v/>
      </c>
      <c r="P89" s="157" t="str">
        <f aca="false">IF('(入力①) 基本情報入力シート'!Y110="","",'(入力①) 基本情報入力シート'!Y110)</f>
        <v/>
      </c>
      <c r="Q89" s="158" t="str">
        <f aca="false">IF('(入力①) 基本情報入力シート'!Z110="","",'(入力①) 基本情報入力シート'!Z110)</f>
        <v/>
      </c>
      <c r="R89" s="193" t="str">
        <f aca="false">IF('(入力①) 基本情報入力シート'!AA110="","",'(入力①) 基本情報入力シート'!AA110)</f>
        <v/>
      </c>
      <c r="S89" s="194"/>
      <c r="T89" s="195"/>
      <c r="U89" s="196" t="e">
        <f aca="false">IF(P89="","",VLOOKUP(P89,))</f>
        <v>#N/A</v>
      </c>
      <c r="V89" s="197"/>
      <c r="W89" s="163" t="s">
        <v>92</v>
      </c>
      <c r="X89" s="198"/>
      <c r="Y89" s="165" t="s">
        <v>93</v>
      </c>
      <c r="Z89" s="198"/>
      <c r="AA89" s="166" t="s">
        <v>94</v>
      </c>
      <c r="AB89" s="198"/>
      <c r="AC89" s="165" t="s">
        <v>93</v>
      </c>
      <c r="AD89" s="198"/>
      <c r="AE89" s="165" t="s">
        <v>95</v>
      </c>
      <c r="AF89" s="167" t="s">
        <v>96</v>
      </c>
      <c r="AG89" s="168" t="str">
        <f aca="false">IF(X89&gt;=1,(AB89*12+AD89)-(X89*12+Z89)+1,"")</f>
        <v/>
      </c>
      <c r="AH89" s="199" t="s">
        <v>97</v>
      </c>
      <c r="AI89" s="169" t="str">
        <f aca="false">IFERROR(ROUNDDOWN(ROUND(Q89*R89,0)*U89,0)*AG89,"")</f>
        <v/>
      </c>
      <c r="AJ89" s="101"/>
      <c r="AK89" s="200" t="str">
        <f aca="false">IFERROR(IF(AND(T89="特定加算Ⅰ",OR(V89="",V89="-",V89="いずれも取得していない")),"☓","○"),"")</f>
        <v>○</v>
      </c>
      <c r="AL89" s="201" t="str">
        <f aca="false">IFERROR(IF(AND(T89="特定加算Ⅰ",OR(V89="",V89="-",V89="いずれも取得していない")),"！特定加算Ⅰが選択されています。該当する介護福祉士配置等要件を選択してください。",""),"")</f>
        <v/>
      </c>
      <c r="AM89" s="202"/>
      <c r="AN89" s="202"/>
      <c r="AO89" s="202"/>
      <c r="AP89" s="202"/>
      <c r="AQ89" s="202"/>
      <c r="AR89" s="202"/>
      <c r="AS89" s="202"/>
      <c r="AT89" s="202"/>
      <c r="AU89" s="203"/>
    </row>
    <row r="90" customFormat="false" ht="33" hidden="false" customHeight="true" outlineLevel="0" collapsed="false">
      <c r="A90" s="150" t="n">
        <f aca="false">A89+1</f>
        <v>79</v>
      </c>
      <c r="B90" s="190" t="str">
        <f aca="false">IF('(入力①) 基本情報入力シート'!C111="","",'(入力①) 基本情報入力シート'!C111)</f>
        <v/>
      </c>
      <c r="C90" s="191" t="str">
        <f aca="false">IF('(入力①) 基本情報入力シート'!D111="","",'(入力①) 基本情報入力シート'!D111)</f>
        <v/>
      </c>
      <c r="D90" s="191" t="str">
        <f aca="false">IF('(入力①) 基本情報入力シート'!E111="","",'(入力①) 基本情報入力シート'!E111)</f>
        <v/>
      </c>
      <c r="E90" s="191" t="str">
        <f aca="false">IF('(入力①) 基本情報入力シート'!F111="","",'(入力①) 基本情報入力シート'!F111)</f>
        <v/>
      </c>
      <c r="F90" s="191" t="str">
        <f aca="false">IF('(入力①) 基本情報入力シート'!G111="","",'(入力①) 基本情報入力シート'!G111)</f>
        <v/>
      </c>
      <c r="G90" s="191" t="str">
        <f aca="false">IF('(入力①) 基本情報入力シート'!H111="","",'(入力①) 基本情報入力シート'!H111)</f>
        <v/>
      </c>
      <c r="H90" s="191" t="str">
        <f aca="false">IF('(入力①) 基本情報入力シート'!I111="","",'(入力①) 基本情報入力シート'!I111)</f>
        <v/>
      </c>
      <c r="I90" s="191" t="str">
        <f aca="false">IF('(入力①) 基本情報入力シート'!J111="","",'(入力①) 基本情報入力シート'!J111)</f>
        <v/>
      </c>
      <c r="J90" s="191" t="str">
        <f aca="false">IF('(入力①) 基本情報入力シート'!K111="","",'(入力①) 基本情報入力シート'!K111)</f>
        <v/>
      </c>
      <c r="K90" s="192" t="str">
        <f aca="false">IF('(入力①) 基本情報入力シート'!L111="","",'(入力①) 基本情報入力シート'!L111)</f>
        <v/>
      </c>
      <c r="L90" s="156" t="str">
        <f aca="false">IF('(入力①) 基本情報入力シート'!M111="","",'(入力①) 基本情報入力シート'!M111)</f>
        <v/>
      </c>
      <c r="M90" s="156" t="str">
        <f aca="false">IF('(入力①) 基本情報入力シート'!R111="","",'(入力①) 基本情報入力シート'!R111)</f>
        <v/>
      </c>
      <c r="N90" s="156" t="str">
        <f aca="false">IF('(入力①) 基本情報入力シート'!W111="","",'(入力①) 基本情報入力シート'!W111)</f>
        <v/>
      </c>
      <c r="O90" s="156" t="str">
        <f aca="false">IF('(入力①) 基本情報入力シート'!X111="","",'(入力①) 基本情報入力シート'!X111)</f>
        <v/>
      </c>
      <c r="P90" s="157" t="str">
        <f aca="false">IF('(入力①) 基本情報入力シート'!Y111="","",'(入力①) 基本情報入力シート'!Y111)</f>
        <v/>
      </c>
      <c r="Q90" s="158" t="str">
        <f aca="false">IF('(入力①) 基本情報入力シート'!Z111="","",'(入力①) 基本情報入力シート'!Z111)</f>
        <v/>
      </c>
      <c r="R90" s="193" t="str">
        <f aca="false">IF('(入力①) 基本情報入力シート'!AA111="","",'(入力①) 基本情報入力シート'!AA111)</f>
        <v/>
      </c>
      <c r="S90" s="194"/>
      <c r="T90" s="195"/>
      <c r="U90" s="196" t="e">
        <f aca="false">IF(P90="","",VLOOKUP(P90,))</f>
        <v>#N/A</v>
      </c>
      <c r="V90" s="197"/>
      <c r="W90" s="163" t="s">
        <v>92</v>
      </c>
      <c r="X90" s="198"/>
      <c r="Y90" s="165" t="s">
        <v>93</v>
      </c>
      <c r="Z90" s="198"/>
      <c r="AA90" s="166" t="s">
        <v>94</v>
      </c>
      <c r="AB90" s="198"/>
      <c r="AC90" s="165" t="s">
        <v>93</v>
      </c>
      <c r="AD90" s="198"/>
      <c r="AE90" s="165" t="s">
        <v>95</v>
      </c>
      <c r="AF90" s="167" t="s">
        <v>96</v>
      </c>
      <c r="AG90" s="168" t="str">
        <f aca="false">IF(X90&gt;=1,(AB90*12+AD90)-(X90*12+Z90)+1,"")</f>
        <v/>
      </c>
      <c r="AH90" s="199" t="s">
        <v>97</v>
      </c>
      <c r="AI90" s="169" t="str">
        <f aca="false">IFERROR(ROUNDDOWN(ROUND(Q90*R90,0)*U90,0)*AG90,"")</f>
        <v/>
      </c>
      <c r="AJ90" s="101"/>
      <c r="AK90" s="200" t="str">
        <f aca="false">IFERROR(IF(AND(T90="特定加算Ⅰ",OR(V90="",V90="-",V90="いずれも取得していない")),"☓","○"),"")</f>
        <v>○</v>
      </c>
      <c r="AL90" s="201" t="str">
        <f aca="false">IFERROR(IF(AND(T90="特定加算Ⅰ",OR(V90="",V90="-",V90="いずれも取得していない")),"！特定加算Ⅰが選択されています。該当する介護福祉士配置等要件を選択してください。",""),"")</f>
        <v/>
      </c>
      <c r="AM90" s="202"/>
      <c r="AN90" s="202"/>
      <c r="AO90" s="202"/>
      <c r="AP90" s="202"/>
      <c r="AQ90" s="202"/>
      <c r="AR90" s="202"/>
      <c r="AS90" s="202"/>
      <c r="AT90" s="202"/>
      <c r="AU90" s="203"/>
    </row>
    <row r="91" customFormat="false" ht="33" hidden="false" customHeight="true" outlineLevel="0" collapsed="false">
      <c r="A91" s="150" t="n">
        <f aca="false">A90+1</f>
        <v>80</v>
      </c>
      <c r="B91" s="190" t="str">
        <f aca="false">IF('(入力①) 基本情報入力シート'!C112="","",'(入力①) 基本情報入力シート'!C112)</f>
        <v/>
      </c>
      <c r="C91" s="191" t="str">
        <f aca="false">IF('(入力①) 基本情報入力シート'!D112="","",'(入力①) 基本情報入力シート'!D112)</f>
        <v/>
      </c>
      <c r="D91" s="191" t="str">
        <f aca="false">IF('(入力①) 基本情報入力シート'!E112="","",'(入力①) 基本情報入力シート'!E112)</f>
        <v/>
      </c>
      <c r="E91" s="191" t="str">
        <f aca="false">IF('(入力①) 基本情報入力シート'!F112="","",'(入力①) 基本情報入力シート'!F112)</f>
        <v/>
      </c>
      <c r="F91" s="191" t="str">
        <f aca="false">IF('(入力①) 基本情報入力シート'!G112="","",'(入力①) 基本情報入力シート'!G112)</f>
        <v/>
      </c>
      <c r="G91" s="191" t="str">
        <f aca="false">IF('(入力①) 基本情報入力シート'!H112="","",'(入力①) 基本情報入力シート'!H112)</f>
        <v/>
      </c>
      <c r="H91" s="191" t="str">
        <f aca="false">IF('(入力①) 基本情報入力シート'!I112="","",'(入力①) 基本情報入力シート'!I112)</f>
        <v/>
      </c>
      <c r="I91" s="191" t="str">
        <f aca="false">IF('(入力①) 基本情報入力シート'!J112="","",'(入力①) 基本情報入力シート'!J112)</f>
        <v/>
      </c>
      <c r="J91" s="191" t="str">
        <f aca="false">IF('(入力①) 基本情報入力シート'!K112="","",'(入力①) 基本情報入力シート'!K112)</f>
        <v/>
      </c>
      <c r="K91" s="192" t="str">
        <f aca="false">IF('(入力①) 基本情報入力シート'!L112="","",'(入力①) 基本情報入力シート'!L112)</f>
        <v/>
      </c>
      <c r="L91" s="156" t="str">
        <f aca="false">IF('(入力①) 基本情報入力シート'!M112="","",'(入力①) 基本情報入力シート'!M112)</f>
        <v/>
      </c>
      <c r="M91" s="156" t="str">
        <f aca="false">IF('(入力①) 基本情報入力シート'!R112="","",'(入力①) 基本情報入力シート'!R112)</f>
        <v/>
      </c>
      <c r="N91" s="156" t="str">
        <f aca="false">IF('(入力①) 基本情報入力シート'!W112="","",'(入力①) 基本情報入力シート'!W112)</f>
        <v/>
      </c>
      <c r="O91" s="156" t="str">
        <f aca="false">IF('(入力①) 基本情報入力シート'!X112="","",'(入力①) 基本情報入力シート'!X112)</f>
        <v/>
      </c>
      <c r="P91" s="157" t="str">
        <f aca="false">IF('(入力①) 基本情報入力シート'!Y112="","",'(入力①) 基本情報入力シート'!Y112)</f>
        <v/>
      </c>
      <c r="Q91" s="158" t="str">
        <f aca="false">IF('(入力①) 基本情報入力シート'!Z112="","",'(入力①) 基本情報入力シート'!Z112)</f>
        <v/>
      </c>
      <c r="R91" s="193" t="str">
        <f aca="false">IF('(入力①) 基本情報入力シート'!AA112="","",'(入力①) 基本情報入力シート'!AA112)</f>
        <v/>
      </c>
      <c r="S91" s="194"/>
      <c r="T91" s="195"/>
      <c r="U91" s="196" t="e">
        <f aca="false">IF(P91="","",VLOOKUP(P91,))</f>
        <v>#N/A</v>
      </c>
      <c r="V91" s="197"/>
      <c r="W91" s="163" t="s">
        <v>92</v>
      </c>
      <c r="X91" s="198"/>
      <c r="Y91" s="165" t="s">
        <v>93</v>
      </c>
      <c r="Z91" s="198"/>
      <c r="AA91" s="166" t="s">
        <v>94</v>
      </c>
      <c r="AB91" s="198"/>
      <c r="AC91" s="165" t="s">
        <v>93</v>
      </c>
      <c r="AD91" s="198"/>
      <c r="AE91" s="165" t="s">
        <v>95</v>
      </c>
      <c r="AF91" s="167" t="s">
        <v>96</v>
      </c>
      <c r="AG91" s="168" t="str">
        <f aca="false">IF(X91&gt;=1,(AB91*12+AD91)-(X91*12+Z91)+1,"")</f>
        <v/>
      </c>
      <c r="AH91" s="199" t="s">
        <v>97</v>
      </c>
      <c r="AI91" s="169" t="str">
        <f aca="false">IFERROR(ROUNDDOWN(ROUND(Q91*R91,0)*U91,0)*AG91,"")</f>
        <v/>
      </c>
      <c r="AJ91" s="101"/>
      <c r="AK91" s="200" t="str">
        <f aca="false">IFERROR(IF(AND(T91="特定加算Ⅰ",OR(V91="",V91="-",V91="いずれも取得していない")),"☓","○"),"")</f>
        <v>○</v>
      </c>
      <c r="AL91" s="201" t="str">
        <f aca="false">IFERROR(IF(AND(T91="特定加算Ⅰ",OR(V91="",V91="-",V91="いずれも取得していない")),"！特定加算Ⅰが選択されています。該当する介護福祉士配置等要件を選択してください。",""),"")</f>
        <v/>
      </c>
      <c r="AM91" s="202"/>
      <c r="AN91" s="202"/>
      <c r="AO91" s="202"/>
      <c r="AP91" s="202"/>
      <c r="AQ91" s="202"/>
      <c r="AR91" s="202"/>
      <c r="AS91" s="202"/>
      <c r="AT91" s="202"/>
      <c r="AU91" s="203"/>
    </row>
    <row r="92" customFormat="false" ht="33" hidden="false" customHeight="true" outlineLevel="0" collapsed="false">
      <c r="A92" s="150" t="n">
        <f aca="false">A91+1</f>
        <v>81</v>
      </c>
      <c r="B92" s="190" t="str">
        <f aca="false">IF('(入力①) 基本情報入力シート'!C113="","",'(入力①) 基本情報入力シート'!C113)</f>
        <v/>
      </c>
      <c r="C92" s="191" t="str">
        <f aca="false">IF('(入力①) 基本情報入力シート'!D113="","",'(入力①) 基本情報入力シート'!D113)</f>
        <v/>
      </c>
      <c r="D92" s="191" t="str">
        <f aca="false">IF('(入力①) 基本情報入力シート'!E113="","",'(入力①) 基本情報入力シート'!E113)</f>
        <v/>
      </c>
      <c r="E92" s="191" t="str">
        <f aca="false">IF('(入力①) 基本情報入力シート'!F113="","",'(入力①) 基本情報入力シート'!F113)</f>
        <v/>
      </c>
      <c r="F92" s="191" t="str">
        <f aca="false">IF('(入力①) 基本情報入力シート'!G113="","",'(入力①) 基本情報入力シート'!G113)</f>
        <v/>
      </c>
      <c r="G92" s="191" t="str">
        <f aca="false">IF('(入力①) 基本情報入力シート'!H113="","",'(入力①) 基本情報入力シート'!H113)</f>
        <v/>
      </c>
      <c r="H92" s="191" t="str">
        <f aca="false">IF('(入力①) 基本情報入力シート'!I113="","",'(入力①) 基本情報入力シート'!I113)</f>
        <v/>
      </c>
      <c r="I92" s="191" t="str">
        <f aca="false">IF('(入力①) 基本情報入力シート'!J113="","",'(入力①) 基本情報入力シート'!J113)</f>
        <v/>
      </c>
      <c r="J92" s="191" t="str">
        <f aca="false">IF('(入力①) 基本情報入力シート'!K113="","",'(入力①) 基本情報入力シート'!K113)</f>
        <v/>
      </c>
      <c r="K92" s="192" t="str">
        <f aca="false">IF('(入力①) 基本情報入力シート'!L113="","",'(入力①) 基本情報入力シート'!L113)</f>
        <v/>
      </c>
      <c r="L92" s="156" t="str">
        <f aca="false">IF('(入力①) 基本情報入力シート'!M113="","",'(入力①) 基本情報入力シート'!M113)</f>
        <v/>
      </c>
      <c r="M92" s="156" t="str">
        <f aca="false">IF('(入力①) 基本情報入力シート'!R113="","",'(入力①) 基本情報入力シート'!R113)</f>
        <v/>
      </c>
      <c r="N92" s="156" t="str">
        <f aca="false">IF('(入力①) 基本情報入力シート'!W113="","",'(入力①) 基本情報入力シート'!W113)</f>
        <v/>
      </c>
      <c r="O92" s="156" t="str">
        <f aca="false">IF('(入力①) 基本情報入力シート'!X113="","",'(入力①) 基本情報入力シート'!X113)</f>
        <v/>
      </c>
      <c r="P92" s="157" t="str">
        <f aca="false">IF('(入力①) 基本情報入力シート'!Y113="","",'(入力①) 基本情報入力シート'!Y113)</f>
        <v/>
      </c>
      <c r="Q92" s="158" t="str">
        <f aca="false">IF('(入力①) 基本情報入力シート'!Z113="","",'(入力①) 基本情報入力シート'!Z113)</f>
        <v/>
      </c>
      <c r="R92" s="193" t="str">
        <f aca="false">IF('(入力①) 基本情報入力シート'!AA113="","",'(入力①) 基本情報入力シート'!AA113)</f>
        <v/>
      </c>
      <c r="S92" s="194"/>
      <c r="T92" s="195"/>
      <c r="U92" s="196" t="e">
        <f aca="false">IF(P92="","",VLOOKUP(P92,))</f>
        <v>#N/A</v>
      </c>
      <c r="V92" s="197"/>
      <c r="W92" s="163" t="s">
        <v>92</v>
      </c>
      <c r="X92" s="198"/>
      <c r="Y92" s="165" t="s">
        <v>93</v>
      </c>
      <c r="Z92" s="198"/>
      <c r="AA92" s="166" t="s">
        <v>94</v>
      </c>
      <c r="AB92" s="198"/>
      <c r="AC92" s="165" t="s">
        <v>93</v>
      </c>
      <c r="AD92" s="198"/>
      <c r="AE92" s="165" t="s">
        <v>95</v>
      </c>
      <c r="AF92" s="167" t="s">
        <v>96</v>
      </c>
      <c r="AG92" s="168" t="str">
        <f aca="false">IF(X92&gt;=1,(AB92*12+AD92)-(X92*12+Z92)+1,"")</f>
        <v/>
      </c>
      <c r="AH92" s="199" t="s">
        <v>97</v>
      </c>
      <c r="AI92" s="169" t="str">
        <f aca="false">IFERROR(ROUNDDOWN(ROUND(Q92*R92,0)*U92,0)*AG92,"")</f>
        <v/>
      </c>
      <c r="AJ92" s="101"/>
      <c r="AK92" s="200" t="str">
        <f aca="false">IFERROR(IF(AND(T92="特定加算Ⅰ",OR(V92="",V92="-",V92="いずれも取得していない")),"☓","○"),"")</f>
        <v>○</v>
      </c>
      <c r="AL92" s="201" t="str">
        <f aca="false">IFERROR(IF(AND(T92="特定加算Ⅰ",OR(V92="",V92="-",V92="いずれも取得していない")),"！特定加算Ⅰが選択されています。該当する介護福祉士配置等要件を選択してください。",""),"")</f>
        <v/>
      </c>
      <c r="AM92" s="202"/>
      <c r="AN92" s="202"/>
      <c r="AO92" s="202"/>
      <c r="AP92" s="202"/>
      <c r="AQ92" s="202"/>
      <c r="AR92" s="202"/>
      <c r="AS92" s="202"/>
      <c r="AT92" s="202"/>
      <c r="AU92" s="203"/>
    </row>
    <row r="93" customFormat="false" ht="33" hidden="false" customHeight="true" outlineLevel="0" collapsed="false">
      <c r="A93" s="150" t="n">
        <f aca="false">A92+1</f>
        <v>82</v>
      </c>
      <c r="B93" s="190" t="str">
        <f aca="false">IF('(入力①) 基本情報入力シート'!C114="","",'(入力①) 基本情報入力シート'!C114)</f>
        <v/>
      </c>
      <c r="C93" s="191" t="str">
        <f aca="false">IF('(入力①) 基本情報入力シート'!D114="","",'(入力①) 基本情報入力シート'!D114)</f>
        <v/>
      </c>
      <c r="D93" s="191" t="str">
        <f aca="false">IF('(入力①) 基本情報入力シート'!E114="","",'(入力①) 基本情報入力シート'!E114)</f>
        <v/>
      </c>
      <c r="E93" s="191" t="str">
        <f aca="false">IF('(入力①) 基本情報入力シート'!F114="","",'(入力①) 基本情報入力シート'!F114)</f>
        <v/>
      </c>
      <c r="F93" s="191" t="str">
        <f aca="false">IF('(入力①) 基本情報入力シート'!G114="","",'(入力①) 基本情報入力シート'!G114)</f>
        <v/>
      </c>
      <c r="G93" s="191" t="str">
        <f aca="false">IF('(入力①) 基本情報入力シート'!H114="","",'(入力①) 基本情報入力シート'!H114)</f>
        <v/>
      </c>
      <c r="H93" s="191" t="str">
        <f aca="false">IF('(入力①) 基本情報入力シート'!I114="","",'(入力①) 基本情報入力シート'!I114)</f>
        <v/>
      </c>
      <c r="I93" s="191" t="str">
        <f aca="false">IF('(入力①) 基本情報入力シート'!J114="","",'(入力①) 基本情報入力シート'!J114)</f>
        <v/>
      </c>
      <c r="J93" s="191" t="str">
        <f aca="false">IF('(入力①) 基本情報入力シート'!K114="","",'(入力①) 基本情報入力シート'!K114)</f>
        <v/>
      </c>
      <c r="K93" s="192" t="str">
        <f aca="false">IF('(入力①) 基本情報入力シート'!L114="","",'(入力①) 基本情報入力シート'!L114)</f>
        <v/>
      </c>
      <c r="L93" s="156" t="str">
        <f aca="false">IF('(入力①) 基本情報入力シート'!M114="","",'(入力①) 基本情報入力シート'!M114)</f>
        <v/>
      </c>
      <c r="M93" s="156" t="str">
        <f aca="false">IF('(入力①) 基本情報入力シート'!R114="","",'(入力①) 基本情報入力シート'!R114)</f>
        <v/>
      </c>
      <c r="N93" s="156" t="str">
        <f aca="false">IF('(入力①) 基本情報入力シート'!W114="","",'(入力①) 基本情報入力シート'!W114)</f>
        <v/>
      </c>
      <c r="O93" s="156" t="str">
        <f aca="false">IF('(入力①) 基本情報入力シート'!X114="","",'(入力①) 基本情報入力シート'!X114)</f>
        <v/>
      </c>
      <c r="P93" s="157" t="str">
        <f aca="false">IF('(入力①) 基本情報入力シート'!Y114="","",'(入力①) 基本情報入力シート'!Y114)</f>
        <v/>
      </c>
      <c r="Q93" s="158" t="str">
        <f aca="false">IF('(入力①) 基本情報入力シート'!Z114="","",'(入力①) 基本情報入力シート'!Z114)</f>
        <v/>
      </c>
      <c r="R93" s="193" t="str">
        <f aca="false">IF('(入力①) 基本情報入力シート'!AA114="","",'(入力①) 基本情報入力シート'!AA114)</f>
        <v/>
      </c>
      <c r="S93" s="194"/>
      <c r="T93" s="195"/>
      <c r="U93" s="196" t="e">
        <f aca="false">IF(P93="","",VLOOKUP(P93,))</f>
        <v>#N/A</v>
      </c>
      <c r="V93" s="197"/>
      <c r="W93" s="163" t="s">
        <v>92</v>
      </c>
      <c r="X93" s="198"/>
      <c r="Y93" s="165" t="s">
        <v>93</v>
      </c>
      <c r="Z93" s="198"/>
      <c r="AA93" s="166" t="s">
        <v>94</v>
      </c>
      <c r="AB93" s="198"/>
      <c r="AC93" s="165" t="s">
        <v>93</v>
      </c>
      <c r="AD93" s="198"/>
      <c r="AE93" s="165" t="s">
        <v>95</v>
      </c>
      <c r="AF93" s="167" t="s">
        <v>96</v>
      </c>
      <c r="AG93" s="168" t="str">
        <f aca="false">IF(X93&gt;=1,(AB93*12+AD93)-(X93*12+Z93)+1,"")</f>
        <v/>
      </c>
      <c r="AH93" s="199" t="s">
        <v>97</v>
      </c>
      <c r="AI93" s="169" t="str">
        <f aca="false">IFERROR(ROUNDDOWN(ROUND(Q93*R93,0)*U93,0)*AG93,"")</f>
        <v/>
      </c>
      <c r="AJ93" s="101"/>
      <c r="AK93" s="200" t="str">
        <f aca="false">IFERROR(IF(AND(T93="特定加算Ⅰ",OR(V93="",V93="-",V93="いずれも取得していない")),"☓","○"),"")</f>
        <v>○</v>
      </c>
      <c r="AL93" s="201" t="str">
        <f aca="false">IFERROR(IF(AND(T93="特定加算Ⅰ",OR(V93="",V93="-",V93="いずれも取得していない")),"！特定加算Ⅰが選択されています。該当する介護福祉士配置等要件を選択してください。",""),"")</f>
        <v/>
      </c>
      <c r="AM93" s="202"/>
      <c r="AN93" s="202"/>
      <c r="AO93" s="202"/>
      <c r="AP93" s="202"/>
      <c r="AQ93" s="202"/>
      <c r="AR93" s="202"/>
      <c r="AS93" s="202"/>
      <c r="AT93" s="202"/>
      <c r="AU93" s="203"/>
    </row>
    <row r="94" customFormat="false" ht="33" hidden="false" customHeight="true" outlineLevel="0" collapsed="false">
      <c r="A94" s="150" t="n">
        <f aca="false">A93+1</f>
        <v>83</v>
      </c>
      <c r="B94" s="190" t="str">
        <f aca="false">IF('(入力①) 基本情報入力シート'!C115="","",'(入力①) 基本情報入力シート'!C115)</f>
        <v/>
      </c>
      <c r="C94" s="191" t="str">
        <f aca="false">IF('(入力①) 基本情報入力シート'!D115="","",'(入力①) 基本情報入力シート'!D115)</f>
        <v/>
      </c>
      <c r="D94" s="191" t="str">
        <f aca="false">IF('(入力①) 基本情報入力シート'!E115="","",'(入力①) 基本情報入力シート'!E115)</f>
        <v/>
      </c>
      <c r="E94" s="191" t="str">
        <f aca="false">IF('(入力①) 基本情報入力シート'!F115="","",'(入力①) 基本情報入力シート'!F115)</f>
        <v/>
      </c>
      <c r="F94" s="191" t="str">
        <f aca="false">IF('(入力①) 基本情報入力シート'!G115="","",'(入力①) 基本情報入力シート'!G115)</f>
        <v/>
      </c>
      <c r="G94" s="191" t="str">
        <f aca="false">IF('(入力①) 基本情報入力シート'!H115="","",'(入力①) 基本情報入力シート'!H115)</f>
        <v/>
      </c>
      <c r="H94" s="191" t="str">
        <f aca="false">IF('(入力①) 基本情報入力シート'!I115="","",'(入力①) 基本情報入力シート'!I115)</f>
        <v/>
      </c>
      <c r="I94" s="191" t="str">
        <f aca="false">IF('(入力①) 基本情報入力シート'!J115="","",'(入力①) 基本情報入力シート'!J115)</f>
        <v/>
      </c>
      <c r="J94" s="191" t="str">
        <f aca="false">IF('(入力①) 基本情報入力シート'!K115="","",'(入力①) 基本情報入力シート'!K115)</f>
        <v/>
      </c>
      <c r="K94" s="192" t="str">
        <f aca="false">IF('(入力①) 基本情報入力シート'!L115="","",'(入力①) 基本情報入力シート'!L115)</f>
        <v/>
      </c>
      <c r="L94" s="156" t="str">
        <f aca="false">IF('(入力①) 基本情報入力シート'!M115="","",'(入力①) 基本情報入力シート'!M115)</f>
        <v/>
      </c>
      <c r="M94" s="156" t="str">
        <f aca="false">IF('(入力①) 基本情報入力シート'!R115="","",'(入力①) 基本情報入力シート'!R115)</f>
        <v/>
      </c>
      <c r="N94" s="156" t="str">
        <f aca="false">IF('(入力①) 基本情報入力シート'!W115="","",'(入力①) 基本情報入力シート'!W115)</f>
        <v/>
      </c>
      <c r="O94" s="156" t="str">
        <f aca="false">IF('(入力①) 基本情報入力シート'!X115="","",'(入力①) 基本情報入力シート'!X115)</f>
        <v/>
      </c>
      <c r="P94" s="157" t="str">
        <f aca="false">IF('(入力①) 基本情報入力シート'!Y115="","",'(入力①) 基本情報入力シート'!Y115)</f>
        <v/>
      </c>
      <c r="Q94" s="158" t="str">
        <f aca="false">IF('(入力①) 基本情報入力シート'!Z115="","",'(入力①) 基本情報入力シート'!Z115)</f>
        <v/>
      </c>
      <c r="R94" s="193" t="str">
        <f aca="false">IF('(入力①) 基本情報入力シート'!AA115="","",'(入力①) 基本情報入力シート'!AA115)</f>
        <v/>
      </c>
      <c r="S94" s="194"/>
      <c r="T94" s="195"/>
      <c r="U94" s="196" t="e">
        <f aca="false">IF(P94="","",VLOOKUP(P94,))</f>
        <v>#N/A</v>
      </c>
      <c r="V94" s="197"/>
      <c r="W94" s="163" t="s">
        <v>92</v>
      </c>
      <c r="X94" s="198"/>
      <c r="Y94" s="165" t="s">
        <v>93</v>
      </c>
      <c r="Z94" s="198"/>
      <c r="AA94" s="166" t="s">
        <v>94</v>
      </c>
      <c r="AB94" s="198"/>
      <c r="AC94" s="165" t="s">
        <v>93</v>
      </c>
      <c r="AD94" s="198"/>
      <c r="AE94" s="165" t="s">
        <v>95</v>
      </c>
      <c r="AF94" s="167" t="s">
        <v>96</v>
      </c>
      <c r="AG94" s="168" t="str">
        <f aca="false">IF(X94&gt;=1,(AB94*12+AD94)-(X94*12+Z94)+1,"")</f>
        <v/>
      </c>
      <c r="AH94" s="199" t="s">
        <v>97</v>
      </c>
      <c r="AI94" s="169" t="str">
        <f aca="false">IFERROR(ROUNDDOWN(ROUND(Q94*R94,0)*U94,0)*AG94,"")</f>
        <v/>
      </c>
      <c r="AJ94" s="101"/>
      <c r="AK94" s="200" t="str">
        <f aca="false">IFERROR(IF(AND(T94="特定加算Ⅰ",OR(V94="",V94="-",V94="いずれも取得していない")),"☓","○"),"")</f>
        <v>○</v>
      </c>
      <c r="AL94" s="201" t="str">
        <f aca="false">IFERROR(IF(AND(T94="特定加算Ⅰ",OR(V94="",V94="-",V94="いずれも取得していない")),"！特定加算Ⅰが選択されています。該当する介護福祉士配置等要件を選択してください。",""),"")</f>
        <v/>
      </c>
      <c r="AM94" s="202"/>
      <c r="AN94" s="202"/>
      <c r="AO94" s="202"/>
      <c r="AP94" s="202"/>
      <c r="AQ94" s="202"/>
      <c r="AR94" s="202"/>
      <c r="AS94" s="202"/>
      <c r="AT94" s="202"/>
      <c r="AU94" s="203"/>
    </row>
    <row r="95" customFormat="false" ht="33" hidden="false" customHeight="true" outlineLevel="0" collapsed="false">
      <c r="A95" s="150" t="n">
        <f aca="false">A94+1</f>
        <v>84</v>
      </c>
      <c r="B95" s="190" t="str">
        <f aca="false">IF('(入力①) 基本情報入力シート'!C116="","",'(入力①) 基本情報入力シート'!C116)</f>
        <v/>
      </c>
      <c r="C95" s="191" t="str">
        <f aca="false">IF('(入力①) 基本情報入力シート'!D116="","",'(入力①) 基本情報入力シート'!D116)</f>
        <v/>
      </c>
      <c r="D95" s="191" t="str">
        <f aca="false">IF('(入力①) 基本情報入力シート'!E116="","",'(入力①) 基本情報入力シート'!E116)</f>
        <v/>
      </c>
      <c r="E95" s="191" t="str">
        <f aca="false">IF('(入力①) 基本情報入力シート'!F116="","",'(入力①) 基本情報入力シート'!F116)</f>
        <v/>
      </c>
      <c r="F95" s="191" t="str">
        <f aca="false">IF('(入力①) 基本情報入力シート'!G116="","",'(入力①) 基本情報入力シート'!G116)</f>
        <v/>
      </c>
      <c r="G95" s="191" t="str">
        <f aca="false">IF('(入力①) 基本情報入力シート'!H116="","",'(入力①) 基本情報入力シート'!H116)</f>
        <v/>
      </c>
      <c r="H95" s="191" t="str">
        <f aca="false">IF('(入力①) 基本情報入力シート'!I116="","",'(入力①) 基本情報入力シート'!I116)</f>
        <v/>
      </c>
      <c r="I95" s="191" t="str">
        <f aca="false">IF('(入力①) 基本情報入力シート'!J116="","",'(入力①) 基本情報入力シート'!J116)</f>
        <v/>
      </c>
      <c r="J95" s="191" t="str">
        <f aca="false">IF('(入力①) 基本情報入力シート'!K116="","",'(入力①) 基本情報入力シート'!K116)</f>
        <v/>
      </c>
      <c r="K95" s="192" t="str">
        <f aca="false">IF('(入力①) 基本情報入力シート'!L116="","",'(入力①) 基本情報入力シート'!L116)</f>
        <v/>
      </c>
      <c r="L95" s="156" t="str">
        <f aca="false">IF('(入力①) 基本情報入力シート'!M116="","",'(入力①) 基本情報入力シート'!M116)</f>
        <v/>
      </c>
      <c r="M95" s="156" t="str">
        <f aca="false">IF('(入力①) 基本情報入力シート'!R116="","",'(入力①) 基本情報入力シート'!R116)</f>
        <v/>
      </c>
      <c r="N95" s="156" t="str">
        <f aca="false">IF('(入力①) 基本情報入力シート'!W116="","",'(入力①) 基本情報入力シート'!W116)</f>
        <v/>
      </c>
      <c r="O95" s="156" t="str">
        <f aca="false">IF('(入力①) 基本情報入力シート'!X116="","",'(入力①) 基本情報入力シート'!X116)</f>
        <v/>
      </c>
      <c r="P95" s="157" t="str">
        <f aca="false">IF('(入力①) 基本情報入力シート'!Y116="","",'(入力①) 基本情報入力シート'!Y116)</f>
        <v/>
      </c>
      <c r="Q95" s="158" t="str">
        <f aca="false">IF('(入力①) 基本情報入力シート'!Z116="","",'(入力①) 基本情報入力シート'!Z116)</f>
        <v/>
      </c>
      <c r="R95" s="193" t="str">
        <f aca="false">IF('(入力①) 基本情報入力シート'!AA116="","",'(入力①) 基本情報入力シート'!AA116)</f>
        <v/>
      </c>
      <c r="S95" s="194"/>
      <c r="T95" s="195"/>
      <c r="U95" s="196" t="e">
        <f aca="false">IF(P95="","",VLOOKUP(P95,))</f>
        <v>#N/A</v>
      </c>
      <c r="V95" s="197"/>
      <c r="W95" s="163" t="s">
        <v>92</v>
      </c>
      <c r="X95" s="198"/>
      <c r="Y95" s="165" t="s">
        <v>93</v>
      </c>
      <c r="Z95" s="198"/>
      <c r="AA95" s="166" t="s">
        <v>94</v>
      </c>
      <c r="AB95" s="198"/>
      <c r="AC95" s="165" t="s">
        <v>93</v>
      </c>
      <c r="AD95" s="198"/>
      <c r="AE95" s="165" t="s">
        <v>95</v>
      </c>
      <c r="AF95" s="167" t="s">
        <v>96</v>
      </c>
      <c r="AG95" s="168" t="str">
        <f aca="false">IF(X95&gt;=1,(AB95*12+AD95)-(X95*12+Z95)+1,"")</f>
        <v/>
      </c>
      <c r="AH95" s="199" t="s">
        <v>97</v>
      </c>
      <c r="AI95" s="169" t="str">
        <f aca="false">IFERROR(ROUNDDOWN(ROUND(Q95*R95,0)*U95,0)*AG95,"")</f>
        <v/>
      </c>
      <c r="AJ95" s="101"/>
      <c r="AK95" s="200" t="str">
        <f aca="false">IFERROR(IF(AND(T95="特定加算Ⅰ",OR(V95="",V95="-",V95="いずれも取得していない")),"☓","○"),"")</f>
        <v>○</v>
      </c>
      <c r="AL95" s="201" t="str">
        <f aca="false">IFERROR(IF(AND(T95="特定加算Ⅰ",OR(V95="",V95="-",V95="いずれも取得していない")),"！特定加算Ⅰが選択されています。該当する介護福祉士配置等要件を選択してください。",""),"")</f>
        <v/>
      </c>
      <c r="AM95" s="202"/>
      <c r="AN95" s="202"/>
      <c r="AO95" s="202"/>
      <c r="AP95" s="202"/>
      <c r="AQ95" s="202"/>
      <c r="AR95" s="202"/>
      <c r="AS95" s="202"/>
      <c r="AT95" s="202"/>
      <c r="AU95" s="203"/>
    </row>
    <row r="96" customFormat="false" ht="33" hidden="false" customHeight="true" outlineLevel="0" collapsed="false">
      <c r="A96" s="150" t="n">
        <f aca="false">A95+1</f>
        <v>85</v>
      </c>
      <c r="B96" s="190" t="str">
        <f aca="false">IF('(入力①) 基本情報入力シート'!C117="","",'(入力①) 基本情報入力シート'!C117)</f>
        <v/>
      </c>
      <c r="C96" s="191" t="str">
        <f aca="false">IF('(入力①) 基本情報入力シート'!D117="","",'(入力①) 基本情報入力シート'!D117)</f>
        <v/>
      </c>
      <c r="D96" s="191" t="str">
        <f aca="false">IF('(入力①) 基本情報入力シート'!E117="","",'(入力①) 基本情報入力シート'!E117)</f>
        <v/>
      </c>
      <c r="E96" s="191" t="str">
        <f aca="false">IF('(入力①) 基本情報入力シート'!F117="","",'(入力①) 基本情報入力シート'!F117)</f>
        <v/>
      </c>
      <c r="F96" s="191" t="str">
        <f aca="false">IF('(入力①) 基本情報入力シート'!G117="","",'(入力①) 基本情報入力シート'!G117)</f>
        <v/>
      </c>
      <c r="G96" s="191" t="str">
        <f aca="false">IF('(入力①) 基本情報入力シート'!H117="","",'(入力①) 基本情報入力シート'!H117)</f>
        <v/>
      </c>
      <c r="H96" s="191" t="str">
        <f aca="false">IF('(入力①) 基本情報入力シート'!I117="","",'(入力①) 基本情報入力シート'!I117)</f>
        <v/>
      </c>
      <c r="I96" s="191" t="str">
        <f aca="false">IF('(入力①) 基本情報入力シート'!J117="","",'(入力①) 基本情報入力シート'!J117)</f>
        <v/>
      </c>
      <c r="J96" s="191" t="str">
        <f aca="false">IF('(入力①) 基本情報入力シート'!K117="","",'(入力①) 基本情報入力シート'!K117)</f>
        <v/>
      </c>
      <c r="K96" s="192" t="str">
        <f aca="false">IF('(入力①) 基本情報入力シート'!L117="","",'(入力①) 基本情報入力シート'!L117)</f>
        <v/>
      </c>
      <c r="L96" s="156" t="str">
        <f aca="false">IF('(入力①) 基本情報入力シート'!M117="","",'(入力①) 基本情報入力シート'!M117)</f>
        <v/>
      </c>
      <c r="M96" s="156" t="str">
        <f aca="false">IF('(入力①) 基本情報入力シート'!R117="","",'(入力①) 基本情報入力シート'!R117)</f>
        <v/>
      </c>
      <c r="N96" s="156" t="str">
        <f aca="false">IF('(入力①) 基本情報入力シート'!W117="","",'(入力①) 基本情報入力シート'!W117)</f>
        <v/>
      </c>
      <c r="O96" s="156" t="str">
        <f aca="false">IF('(入力①) 基本情報入力シート'!X117="","",'(入力①) 基本情報入力シート'!X117)</f>
        <v/>
      </c>
      <c r="P96" s="157" t="str">
        <f aca="false">IF('(入力①) 基本情報入力シート'!Y117="","",'(入力①) 基本情報入力シート'!Y117)</f>
        <v/>
      </c>
      <c r="Q96" s="158" t="str">
        <f aca="false">IF('(入力①) 基本情報入力シート'!Z117="","",'(入力①) 基本情報入力シート'!Z117)</f>
        <v/>
      </c>
      <c r="R96" s="193" t="str">
        <f aca="false">IF('(入力①) 基本情報入力シート'!AA117="","",'(入力①) 基本情報入力シート'!AA117)</f>
        <v/>
      </c>
      <c r="S96" s="194"/>
      <c r="T96" s="195"/>
      <c r="U96" s="196" t="e">
        <f aca="false">IF(P96="","",VLOOKUP(P96,))</f>
        <v>#N/A</v>
      </c>
      <c r="V96" s="197"/>
      <c r="W96" s="163" t="s">
        <v>92</v>
      </c>
      <c r="X96" s="198"/>
      <c r="Y96" s="165" t="s">
        <v>93</v>
      </c>
      <c r="Z96" s="198"/>
      <c r="AA96" s="166" t="s">
        <v>94</v>
      </c>
      <c r="AB96" s="198"/>
      <c r="AC96" s="165" t="s">
        <v>93</v>
      </c>
      <c r="AD96" s="198"/>
      <c r="AE96" s="165" t="s">
        <v>95</v>
      </c>
      <c r="AF96" s="167" t="s">
        <v>96</v>
      </c>
      <c r="AG96" s="168" t="str">
        <f aca="false">IF(X96&gt;=1,(AB96*12+AD96)-(X96*12+Z96)+1,"")</f>
        <v/>
      </c>
      <c r="AH96" s="199" t="s">
        <v>97</v>
      </c>
      <c r="AI96" s="169" t="str">
        <f aca="false">IFERROR(ROUNDDOWN(ROUND(Q96*R96,0)*U96,0)*AG96,"")</f>
        <v/>
      </c>
      <c r="AJ96" s="101"/>
      <c r="AK96" s="200" t="str">
        <f aca="false">IFERROR(IF(AND(T96="特定加算Ⅰ",OR(V96="",V96="-",V96="いずれも取得していない")),"☓","○"),"")</f>
        <v>○</v>
      </c>
      <c r="AL96" s="201" t="str">
        <f aca="false">IFERROR(IF(AND(T96="特定加算Ⅰ",OR(V96="",V96="-",V96="いずれも取得していない")),"！特定加算Ⅰが選択されています。該当する介護福祉士配置等要件を選択してください。",""),"")</f>
        <v/>
      </c>
      <c r="AM96" s="202"/>
      <c r="AN96" s="202"/>
      <c r="AO96" s="202"/>
      <c r="AP96" s="202"/>
      <c r="AQ96" s="202"/>
      <c r="AR96" s="202"/>
      <c r="AS96" s="202"/>
      <c r="AT96" s="202"/>
      <c r="AU96" s="203"/>
    </row>
    <row r="97" customFormat="false" ht="33" hidden="false" customHeight="true" outlineLevel="0" collapsed="false">
      <c r="A97" s="150" t="n">
        <f aca="false">A96+1</f>
        <v>86</v>
      </c>
      <c r="B97" s="190" t="str">
        <f aca="false">IF('(入力①) 基本情報入力シート'!C118="","",'(入力①) 基本情報入力シート'!C118)</f>
        <v/>
      </c>
      <c r="C97" s="191" t="str">
        <f aca="false">IF('(入力①) 基本情報入力シート'!D118="","",'(入力①) 基本情報入力シート'!D118)</f>
        <v/>
      </c>
      <c r="D97" s="191" t="str">
        <f aca="false">IF('(入力①) 基本情報入力シート'!E118="","",'(入力①) 基本情報入力シート'!E118)</f>
        <v/>
      </c>
      <c r="E97" s="191" t="str">
        <f aca="false">IF('(入力①) 基本情報入力シート'!F118="","",'(入力①) 基本情報入力シート'!F118)</f>
        <v/>
      </c>
      <c r="F97" s="191" t="str">
        <f aca="false">IF('(入力①) 基本情報入力シート'!G118="","",'(入力①) 基本情報入力シート'!G118)</f>
        <v/>
      </c>
      <c r="G97" s="191" t="str">
        <f aca="false">IF('(入力①) 基本情報入力シート'!H118="","",'(入力①) 基本情報入力シート'!H118)</f>
        <v/>
      </c>
      <c r="H97" s="191" t="str">
        <f aca="false">IF('(入力①) 基本情報入力シート'!I118="","",'(入力①) 基本情報入力シート'!I118)</f>
        <v/>
      </c>
      <c r="I97" s="191" t="str">
        <f aca="false">IF('(入力①) 基本情報入力シート'!J118="","",'(入力①) 基本情報入力シート'!J118)</f>
        <v/>
      </c>
      <c r="J97" s="191" t="str">
        <f aca="false">IF('(入力①) 基本情報入力シート'!K118="","",'(入力①) 基本情報入力シート'!K118)</f>
        <v/>
      </c>
      <c r="K97" s="192" t="str">
        <f aca="false">IF('(入力①) 基本情報入力シート'!L118="","",'(入力①) 基本情報入力シート'!L118)</f>
        <v/>
      </c>
      <c r="L97" s="156" t="str">
        <f aca="false">IF('(入力①) 基本情報入力シート'!M118="","",'(入力①) 基本情報入力シート'!M118)</f>
        <v/>
      </c>
      <c r="M97" s="156" t="str">
        <f aca="false">IF('(入力①) 基本情報入力シート'!R118="","",'(入力①) 基本情報入力シート'!R118)</f>
        <v/>
      </c>
      <c r="N97" s="156" t="str">
        <f aca="false">IF('(入力①) 基本情報入力シート'!W118="","",'(入力①) 基本情報入力シート'!W118)</f>
        <v/>
      </c>
      <c r="O97" s="156" t="str">
        <f aca="false">IF('(入力①) 基本情報入力シート'!X118="","",'(入力①) 基本情報入力シート'!X118)</f>
        <v/>
      </c>
      <c r="P97" s="157" t="str">
        <f aca="false">IF('(入力①) 基本情報入力シート'!Y118="","",'(入力①) 基本情報入力シート'!Y118)</f>
        <v/>
      </c>
      <c r="Q97" s="158" t="str">
        <f aca="false">IF('(入力①) 基本情報入力シート'!Z118="","",'(入力①) 基本情報入力シート'!Z118)</f>
        <v/>
      </c>
      <c r="R97" s="193" t="str">
        <f aca="false">IF('(入力①) 基本情報入力シート'!AA118="","",'(入力①) 基本情報入力シート'!AA118)</f>
        <v/>
      </c>
      <c r="S97" s="194"/>
      <c r="T97" s="195"/>
      <c r="U97" s="196" t="e">
        <f aca="false">IF(P97="","",VLOOKUP(P97,))</f>
        <v>#N/A</v>
      </c>
      <c r="V97" s="197"/>
      <c r="W97" s="163" t="s">
        <v>92</v>
      </c>
      <c r="X97" s="198"/>
      <c r="Y97" s="165" t="s">
        <v>93</v>
      </c>
      <c r="Z97" s="198"/>
      <c r="AA97" s="166" t="s">
        <v>94</v>
      </c>
      <c r="AB97" s="198"/>
      <c r="AC97" s="165" t="s">
        <v>93</v>
      </c>
      <c r="AD97" s="198"/>
      <c r="AE97" s="165" t="s">
        <v>95</v>
      </c>
      <c r="AF97" s="167" t="s">
        <v>96</v>
      </c>
      <c r="AG97" s="168" t="str">
        <f aca="false">IF(X97&gt;=1,(AB97*12+AD97)-(X97*12+Z97)+1,"")</f>
        <v/>
      </c>
      <c r="AH97" s="199" t="s">
        <v>97</v>
      </c>
      <c r="AI97" s="169" t="str">
        <f aca="false">IFERROR(ROUNDDOWN(ROUND(Q97*R97,0)*U97,0)*AG97,"")</f>
        <v/>
      </c>
      <c r="AJ97" s="101"/>
      <c r="AK97" s="200" t="str">
        <f aca="false">IFERROR(IF(AND(T97="特定加算Ⅰ",OR(V97="",V97="-",V97="いずれも取得していない")),"☓","○"),"")</f>
        <v>○</v>
      </c>
      <c r="AL97" s="201" t="str">
        <f aca="false">IFERROR(IF(AND(T97="特定加算Ⅰ",OR(V97="",V97="-",V97="いずれも取得していない")),"！特定加算Ⅰが選択されています。該当する介護福祉士配置等要件を選択してください。",""),"")</f>
        <v/>
      </c>
      <c r="AM97" s="202"/>
      <c r="AN97" s="202"/>
      <c r="AO97" s="202"/>
      <c r="AP97" s="202"/>
      <c r="AQ97" s="202"/>
      <c r="AR97" s="202"/>
      <c r="AS97" s="202"/>
      <c r="AT97" s="202"/>
      <c r="AU97" s="203"/>
    </row>
    <row r="98" customFormat="false" ht="33" hidden="false" customHeight="true" outlineLevel="0" collapsed="false">
      <c r="A98" s="150" t="n">
        <f aca="false">A97+1</f>
        <v>87</v>
      </c>
      <c r="B98" s="190" t="str">
        <f aca="false">IF('(入力①) 基本情報入力シート'!C119="","",'(入力①) 基本情報入力シート'!C119)</f>
        <v/>
      </c>
      <c r="C98" s="191" t="str">
        <f aca="false">IF('(入力①) 基本情報入力シート'!D119="","",'(入力①) 基本情報入力シート'!D119)</f>
        <v/>
      </c>
      <c r="D98" s="191" t="str">
        <f aca="false">IF('(入力①) 基本情報入力シート'!E119="","",'(入力①) 基本情報入力シート'!E119)</f>
        <v/>
      </c>
      <c r="E98" s="191" t="str">
        <f aca="false">IF('(入力①) 基本情報入力シート'!F119="","",'(入力①) 基本情報入力シート'!F119)</f>
        <v/>
      </c>
      <c r="F98" s="191" t="str">
        <f aca="false">IF('(入力①) 基本情報入力シート'!G119="","",'(入力①) 基本情報入力シート'!G119)</f>
        <v/>
      </c>
      <c r="G98" s="191" t="str">
        <f aca="false">IF('(入力①) 基本情報入力シート'!H119="","",'(入力①) 基本情報入力シート'!H119)</f>
        <v/>
      </c>
      <c r="H98" s="191" t="str">
        <f aca="false">IF('(入力①) 基本情報入力シート'!I119="","",'(入力①) 基本情報入力シート'!I119)</f>
        <v/>
      </c>
      <c r="I98" s="191" t="str">
        <f aca="false">IF('(入力①) 基本情報入力シート'!J119="","",'(入力①) 基本情報入力シート'!J119)</f>
        <v/>
      </c>
      <c r="J98" s="191" t="str">
        <f aca="false">IF('(入力①) 基本情報入力シート'!K119="","",'(入力①) 基本情報入力シート'!K119)</f>
        <v/>
      </c>
      <c r="K98" s="192" t="str">
        <f aca="false">IF('(入力①) 基本情報入力シート'!L119="","",'(入力①) 基本情報入力シート'!L119)</f>
        <v/>
      </c>
      <c r="L98" s="156" t="str">
        <f aca="false">IF('(入力①) 基本情報入力シート'!M119="","",'(入力①) 基本情報入力シート'!M119)</f>
        <v/>
      </c>
      <c r="M98" s="156" t="str">
        <f aca="false">IF('(入力①) 基本情報入力シート'!R119="","",'(入力①) 基本情報入力シート'!R119)</f>
        <v/>
      </c>
      <c r="N98" s="156" t="str">
        <f aca="false">IF('(入力①) 基本情報入力シート'!W119="","",'(入力①) 基本情報入力シート'!W119)</f>
        <v/>
      </c>
      <c r="O98" s="156" t="str">
        <f aca="false">IF('(入力①) 基本情報入力シート'!X119="","",'(入力①) 基本情報入力シート'!X119)</f>
        <v/>
      </c>
      <c r="P98" s="157" t="str">
        <f aca="false">IF('(入力①) 基本情報入力シート'!Y119="","",'(入力①) 基本情報入力シート'!Y119)</f>
        <v/>
      </c>
      <c r="Q98" s="158" t="str">
        <f aca="false">IF('(入力①) 基本情報入力シート'!Z119="","",'(入力①) 基本情報入力シート'!Z119)</f>
        <v/>
      </c>
      <c r="R98" s="193" t="str">
        <f aca="false">IF('(入力①) 基本情報入力シート'!AA119="","",'(入力①) 基本情報入力シート'!AA119)</f>
        <v/>
      </c>
      <c r="S98" s="194"/>
      <c r="T98" s="195"/>
      <c r="U98" s="196" t="e">
        <f aca="false">IF(P98="","",VLOOKUP(P98,))</f>
        <v>#N/A</v>
      </c>
      <c r="V98" s="197"/>
      <c r="W98" s="163" t="s">
        <v>92</v>
      </c>
      <c r="X98" s="198"/>
      <c r="Y98" s="165" t="s">
        <v>93</v>
      </c>
      <c r="Z98" s="198"/>
      <c r="AA98" s="166" t="s">
        <v>94</v>
      </c>
      <c r="AB98" s="198"/>
      <c r="AC98" s="165" t="s">
        <v>93</v>
      </c>
      <c r="AD98" s="198"/>
      <c r="AE98" s="165" t="s">
        <v>95</v>
      </c>
      <c r="AF98" s="167" t="s">
        <v>96</v>
      </c>
      <c r="AG98" s="168" t="str">
        <f aca="false">IF(X98&gt;=1,(AB98*12+AD98)-(X98*12+Z98)+1,"")</f>
        <v/>
      </c>
      <c r="AH98" s="199" t="s">
        <v>97</v>
      </c>
      <c r="AI98" s="169" t="str">
        <f aca="false">IFERROR(ROUNDDOWN(ROUND(Q98*R98,0)*U98,0)*AG98,"")</f>
        <v/>
      </c>
      <c r="AJ98" s="101"/>
      <c r="AK98" s="200" t="str">
        <f aca="false">IFERROR(IF(AND(T98="特定加算Ⅰ",OR(V98="",V98="-",V98="いずれも取得していない")),"☓","○"),"")</f>
        <v>○</v>
      </c>
      <c r="AL98" s="201" t="str">
        <f aca="false">IFERROR(IF(AND(T98="特定加算Ⅰ",OR(V98="",V98="-",V98="いずれも取得していない")),"！特定加算Ⅰが選択されています。該当する介護福祉士配置等要件を選択してください。",""),"")</f>
        <v/>
      </c>
      <c r="AM98" s="202"/>
      <c r="AN98" s="202"/>
      <c r="AO98" s="202"/>
      <c r="AP98" s="202"/>
      <c r="AQ98" s="202"/>
      <c r="AR98" s="202"/>
      <c r="AS98" s="202"/>
      <c r="AT98" s="202"/>
      <c r="AU98" s="203"/>
    </row>
    <row r="99" customFormat="false" ht="33" hidden="false" customHeight="true" outlineLevel="0" collapsed="false">
      <c r="A99" s="150" t="n">
        <f aca="false">A98+1</f>
        <v>88</v>
      </c>
      <c r="B99" s="190" t="str">
        <f aca="false">IF('(入力①) 基本情報入力シート'!C120="","",'(入力①) 基本情報入力シート'!C120)</f>
        <v/>
      </c>
      <c r="C99" s="191" t="str">
        <f aca="false">IF('(入力①) 基本情報入力シート'!D120="","",'(入力①) 基本情報入力シート'!D120)</f>
        <v/>
      </c>
      <c r="D99" s="191" t="str">
        <f aca="false">IF('(入力①) 基本情報入力シート'!E120="","",'(入力①) 基本情報入力シート'!E120)</f>
        <v/>
      </c>
      <c r="E99" s="191" t="str">
        <f aca="false">IF('(入力①) 基本情報入力シート'!F120="","",'(入力①) 基本情報入力シート'!F120)</f>
        <v/>
      </c>
      <c r="F99" s="191" t="str">
        <f aca="false">IF('(入力①) 基本情報入力シート'!G120="","",'(入力①) 基本情報入力シート'!G120)</f>
        <v/>
      </c>
      <c r="G99" s="191" t="str">
        <f aca="false">IF('(入力①) 基本情報入力シート'!H120="","",'(入力①) 基本情報入力シート'!H120)</f>
        <v/>
      </c>
      <c r="H99" s="191" t="str">
        <f aca="false">IF('(入力①) 基本情報入力シート'!I120="","",'(入力①) 基本情報入力シート'!I120)</f>
        <v/>
      </c>
      <c r="I99" s="191" t="str">
        <f aca="false">IF('(入力①) 基本情報入力シート'!J120="","",'(入力①) 基本情報入力シート'!J120)</f>
        <v/>
      </c>
      <c r="J99" s="191" t="str">
        <f aca="false">IF('(入力①) 基本情報入力シート'!K120="","",'(入力①) 基本情報入力シート'!K120)</f>
        <v/>
      </c>
      <c r="K99" s="192" t="str">
        <f aca="false">IF('(入力①) 基本情報入力シート'!L120="","",'(入力①) 基本情報入力シート'!L120)</f>
        <v/>
      </c>
      <c r="L99" s="156" t="str">
        <f aca="false">IF('(入力①) 基本情報入力シート'!M120="","",'(入力①) 基本情報入力シート'!M120)</f>
        <v/>
      </c>
      <c r="M99" s="156" t="str">
        <f aca="false">IF('(入力①) 基本情報入力シート'!R120="","",'(入力①) 基本情報入力シート'!R120)</f>
        <v/>
      </c>
      <c r="N99" s="156" t="str">
        <f aca="false">IF('(入力①) 基本情報入力シート'!W120="","",'(入力①) 基本情報入力シート'!W120)</f>
        <v/>
      </c>
      <c r="O99" s="156" t="str">
        <f aca="false">IF('(入力①) 基本情報入力シート'!X120="","",'(入力①) 基本情報入力シート'!X120)</f>
        <v/>
      </c>
      <c r="P99" s="157" t="str">
        <f aca="false">IF('(入力①) 基本情報入力シート'!Y120="","",'(入力①) 基本情報入力シート'!Y120)</f>
        <v/>
      </c>
      <c r="Q99" s="158" t="str">
        <f aca="false">IF('(入力①) 基本情報入力シート'!Z120="","",'(入力①) 基本情報入力シート'!Z120)</f>
        <v/>
      </c>
      <c r="R99" s="193" t="str">
        <f aca="false">IF('(入力①) 基本情報入力シート'!AA120="","",'(入力①) 基本情報入力シート'!AA120)</f>
        <v/>
      </c>
      <c r="S99" s="194"/>
      <c r="T99" s="195"/>
      <c r="U99" s="196" t="e">
        <f aca="false">IF(P99="","",VLOOKUP(P99,))</f>
        <v>#N/A</v>
      </c>
      <c r="V99" s="197"/>
      <c r="W99" s="163" t="s">
        <v>92</v>
      </c>
      <c r="X99" s="198"/>
      <c r="Y99" s="165" t="s">
        <v>93</v>
      </c>
      <c r="Z99" s="198"/>
      <c r="AA99" s="166" t="s">
        <v>94</v>
      </c>
      <c r="AB99" s="198"/>
      <c r="AC99" s="165" t="s">
        <v>93</v>
      </c>
      <c r="AD99" s="198"/>
      <c r="AE99" s="165" t="s">
        <v>95</v>
      </c>
      <c r="AF99" s="167" t="s">
        <v>96</v>
      </c>
      <c r="AG99" s="168" t="str">
        <f aca="false">IF(X99&gt;=1,(AB99*12+AD99)-(X99*12+Z99)+1,"")</f>
        <v/>
      </c>
      <c r="AH99" s="199" t="s">
        <v>97</v>
      </c>
      <c r="AI99" s="169" t="str">
        <f aca="false">IFERROR(ROUNDDOWN(ROUND(Q99*R99,0)*U99,0)*AG99,"")</f>
        <v/>
      </c>
      <c r="AJ99" s="101"/>
      <c r="AK99" s="200" t="str">
        <f aca="false">IFERROR(IF(AND(T99="特定加算Ⅰ",OR(V99="",V99="-",V99="いずれも取得していない")),"☓","○"),"")</f>
        <v>○</v>
      </c>
      <c r="AL99" s="201" t="str">
        <f aca="false">IFERROR(IF(AND(T99="特定加算Ⅰ",OR(V99="",V99="-",V99="いずれも取得していない")),"！特定加算Ⅰが選択されています。該当する介護福祉士配置等要件を選択してください。",""),"")</f>
        <v/>
      </c>
      <c r="AM99" s="202"/>
      <c r="AN99" s="202"/>
      <c r="AO99" s="202"/>
      <c r="AP99" s="202"/>
      <c r="AQ99" s="202"/>
      <c r="AR99" s="202"/>
      <c r="AS99" s="202"/>
      <c r="AT99" s="202"/>
      <c r="AU99" s="203"/>
    </row>
    <row r="100" customFormat="false" ht="33" hidden="false" customHeight="true" outlineLevel="0" collapsed="false">
      <c r="A100" s="150" t="n">
        <f aca="false">A99+1</f>
        <v>89</v>
      </c>
      <c r="B100" s="190" t="str">
        <f aca="false">IF('(入力①) 基本情報入力シート'!C121="","",'(入力①) 基本情報入力シート'!C121)</f>
        <v/>
      </c>
      <c r="C100" s="191" t="str">
        <f aca="false">IF('(入力①) 基本情報入力シート'!D121="","",'(入力①) 基本情報入力シート'!D121)</f>
        <v/>
      </c>
      <c r="D100" s="191" t="str">
        <f aca="false">IF('(入力①) 基本情報入力シート'!E121="","",'(入力①) 基本情報入力シート'!E121)</f>
        <v/>
      </c>
      <c r="E100" s="191" t="str">
        <f aca="false">IF('(入力①) 基本情報入力シート'!F121="","",'(入力①) 基本情報入力シート'!F121)</f>
        <v/>
      </c>
      <c r="F100" s="191" t="str">
        <f aca="false">IF('(入力①) 基本情報入力シート'!G121="","",'(入力①) 基本情報入力シート'!G121)</f>
        <v/>
      </c>
      <c r="G100" s="191" t="str">
        <f aca="false">IF('(入力①) 基本情報入力シート'!H121="","",'(入力①) 基本情報入力シート'!H121)</f>
        <v/>
      </c>
      <c r="H100" s="191" t="str">
        <f aca="false">IF('(入力①) 基本情報入力シート'!I121="","",'(入力①) 基本情報入力シート'!I121)</f>
        <v/>
      </c>
      <c r="I100" s="191" t="str">
        <f aca="false">IF('(入力①) 基本情報入力シート'!J121="","",'(入力①) 基本情報入力シート'!J121)</f>
        <v/>
      </c>
      <c r="J100" s="191" t="str">
        <f aca="false">IF('(入力①) 基本情報入力シート'!K121="","",'(入力①) 基本情報入力シート'!K121)</f>
        <v/>
      </c>
      <c r="K100" s="192" t="str">
        <f aca="false">IF('(入力①) 基本情報入力シート'!L121="","",'(入力①) 基本情報入力シート'!L121)</f>
        <v/>
      </c>
      <c r="L100" s="156" t="str">
        <f aca="false">IF('(入力①) 基本情報入力シート'!M121="","",'(入力①) 基本情報入力シート'!M121)</f>
        <v/>
      </c>
      <c r="M100" s="156" t="str">
        <f aca="false">IF('(入力①) 基本情報入力シート'!R121="","",'(入力①) 基本情報入力シート'!R121)</f>
        <v/>
      </c>
      <c r="N100" s="156" t="str">
        <f aca="false">IF('(入力①) 基本情報入力シート'!W121="","",'(入力①) 基本情報入力シート'!W121)</f>
        <v/>
      </c>
      <c r="O100" s="156" t="str">
        <f aca="false">IF('(入力①) 基本情報入力シート'!X121="","",'(入力①) 基本情報入力シート'!X121)</f>
        <v/>
      </c>
      <c r="P100" s="157" t="str">
        <f aca="false">IF('(入力①) 基本情報入力シート'!Y121="","",'(入力①) 基本情報入力シート'!Y121)</f>
        <v/>
      </c>
      <c r="Q100" s="158" t="str">
        <f aca="false">IF('(入力①) 基本情報入力シート'!Z121="","",'(入力①) 基本情報入力シート'!Z121)</f>
        <v/>
      </c>
      <c r="R100" s="193" t="str">
        <f aca="false">IF('(入力①) 基本情報入力シート'!AA121="","",'(入力①) 基本情報入力シート'!AA121)</f>
        <v/>
      </c>
      <c r="S100" s="194"/>
      <c r="T100" s="195"/>
      <c r="U100" s="196" t="e">
        <f aca="false">IF(P100="","",VLOOKUP(P100,))</f>
        <v>#N/A</v>
      </c>
      <c r="V100" s="197"/>
      <c r="W100" s="163" t="s">
        <v>92</v>
      </c>
      <c r="X100" s="198"/>
      <c r="Y100" s="165" t="s">
        <v>93</v>
      </c>
      <c r="Z100" s="198"/>
      <c r="AA100" s="166" t="s">
        <v>94</v>
      </c>
      <c r="AB100" s="198"/>
      <c r="AC100" s="165" t="s">
        <v>93</v>
      </c>
      <c r="AD100" s="198"/>
      <c r="AE100" s="165" t="s">
        <v>95</v>
      </c>
      <c r="AF100" s="167" t="s">
        <v>96</v>
      </c>
      <c r="AG100" s="168" t="str">
        <f aca="false">IF(X100&gt;=1,(AB100*12+AD100)-(X100*12+Z100)+1,"")</f>
        <v/>
      </c>
      <c r="AH100" s="199" t="s">
        <v>97</v>
      </c>
      <c r="AI100" s="169" t="str">
        <f aca="false">IFERROR(ROUNDDOWN(ROUND(Q100*R100,0)*U100,0)*AG100,"")</f>
        <v/>
      </c>
      <c r="AJ100" s="101"/>
      <c r="AK100" s="200" t="str">
        <f aca="false">IFERROR(IF(AND(T100="特定加算Ⅰ",OR(V100="",V100="-",V100="いずれも取得していない")),"☓","○"),"")</f>
        <v>○</v>
      </c>
      <c r="AL100" s="201" t="str">
        <f aca="false">IFERROR(IF(AND(T100="特定加算Ⅰ",OR(V100="",V100="-",V100="いずれも取得していない")),"！特定加算Ⅰが選択されています。該当する介護福祉士配置等要件を選択してください。",""),"")</f>
        <v/>
      </c>
      <c r="AM100" s="202"/>
      <c r="AN100" s="202"/>
      <c r="AO100" s="202"/>
      <c r="AP100" s="202"/>
      <c r="AQ100" s="202"/>
      <c r="AR100" s="202"/>
      <c r="AS100" s="202"/>
      <c r="AT100" s="202"/>
      <c r="AU100" s="203"/>
    </row>
    <row r="101" customFormat="false" ht="33" hidden="false" customHeight="true" outlineLevel="0" collapsed="false">
      <c r="A101" s="150" t="n">
        <f aca="false">A100+1</f>
        <v>90</v>
      </c>
      <c r="B101" s="190" t="str">
        <f aca="false">IF('(入力①) 基本情報入力シート'!C122="","",'(入力①) 基本情報入力シート'!C122)</f>
        <v/>
      </c>
      <c r="C101" s="191" t="str">
        <f aca="false">IF('(入力①) 基本情報入力シート'!D122="","",'(入力①) 基本情報入力シート'!D122)</f>
        <v/>
      </c>
      <c r="D101" s="191" t="str">
        <f aca="false">IF('(入力①) 基本情報入力シート'!E122="","",'(入力①) 基本情報入力シート'!E122)</f>
        <v/>
      </c>
      <c r="E101" s="191" t="str">
        <f aca="false">IF('(入力①) 基本情報入力シート'!F122="","",'(入力①) 基本情報入力シート'!F122)</f>
        <v/>
      </c>
      <c r="F101" s="191" t="str">
        <f aca="false">IF('(入力①) 基本情報入力シート'!G122="","",'(入力①) 基本情報入力シート'!G122)</f>
        <v/>
      </c>
      <c r="G101" s="191" t="str">
        <f aca="false">IF('(入力①) 基本情報入力シート'!H122="","",'(入力①) 基本情報入力シート'!H122)</f>
        <v/>
      </c>
      <c r="H101" s="191" t="str">
        <f aca="false">IF('(入力①) 基本情報入力シート'!I122="","",'(入力①) 基本情報入力シート'!I122)</f>
        <v/>
      </c>
      <c r="I101" s="191" t="str">
        <f aca="false">IF('(入力①) 基本情報入力シート'!J122="","",'(入力①) 基本情報入力シート'!J122)</f>
        <v/>
      </c>
      <c r="J101" s="191" t="str">
        <f aca="false">IF('(入力①) 基本情報入力シート'!K122="","",'(入力①) 基本情報入力シート'!K122)</f>
        <v/>
      </c>
      <c r="K101" s="192" t="str">
        <f aca="false">IF('(入力①) 基本情報入力シート'!L122="","",'(入力①) 基本情報入力シート'!L122)</f>
        <v/>
      </c>
      <c r="L101" s="156" t="str">
        <f aca="false">IF('(入力①) 基本情報入力シート'!M122="","",'(入力①) 基本情報入力シート'!M122)</f>
        <v/>
      </c>
      <c r="M101" s="156" t="str">
        <f aca="false">IF('(入力①) 基本情報入力シート'!R122="","",'(入力①) 基本情報入力シート'!R122)</f>
        <v/>
      </c>
      <c r="N101" s="156" t="str">
        <f aca="false">IF('(入力①) 基本情報入力シート'!W122="","",'(入力①) 基本情報入力シート'!W122)</f>
        <v/>
      </c>
      <c r="O101" s="156" t="str">
        <f aca="false">IF('(入力①) 基本情報入力シート'!X122="","",'(入力①) 基本情報入力シート'!X122)</f>
        <v/>
      </c>
      <c r="P101" s="157" t="str">
        <f aca="false">IF('(入力①) 基本情報入力シート'!Y122="","",'(入力①) 基本情報入力シート'!Y122)</f>
        <v/>
      </c>
      <c r="Q101" s="158" t="str">
        <f aca="false">IF('(入力①) 基本情報入力シート'!Z122="","",'(入力①) 基本情報入力シート'!Z122)</f>
        <v/>
      </c>
      <c r="R101" s="193" t="str">
        <f aca="false">IF('(入力①) 基本情報入力シート'!AA122="","",'(入力①) 基本情報入力シート'!AA122)</f>
        <v/>
      </c>
      <c r="S101" s="194"/>
      <c r="T101" s="195"/>
      <c r="U101" s="196" t="e">
        <f aca="false">IF(P101="","",VLOOKUP(P101,))</f>
        <v>#N/A</v>
      </c>
      <c r="V101" s="197"/>
      <c r="W101" s="163" t="s">
        <v>92</v>
      </c>
      <c r="X101" s="198"/>
      <c r="Y101" s="165" t="s">
        <v>93</v>
      </c>
      <c r="Z101" s="198"/>
      <c r="AA101" s="166" t="s">
        <v>94</v>
      </c>
      <c r="AB101" s="198"/>
      <c r="AC101" s="165" t="s">
        <v>93</v>
      </c>
      <c r="AD101" s="198"/>
      <c r="AE101" s="165" t="s">
        <v>95</v>
      </c>
      <c r="AF101" s="167" t="s">
        <v>96</v>
      </c>
      <c r="AG101" s="168" t="str">
        <f aca="false">IF(X101&gt;=1,(AB101*12+AD101)-(X101*12+Z101)+1,"")</f>
        <v/>
      </c>
      <c r="AH101" s="199" t="s">
        <v>97</v>
      </c>
      <c r="AI101" s="169" t="str">
        <f aca="false">IFERROR(ROUNDDOWN(ROUND(Q101*R101,0)*U101,0)*AG101,"")</f>
        <v/>
      </c>
      <c r="AJ101" s="101"/>
      <c r="AK101" s="200" t="str">
        <f aca="false">IFERROR(IF(AND(T101="特定加算Ⅰ",OR(V101="",V101="-",V101="いずれも取得していない")),"☓","○"),"")</f>
        <v>○</v>
      </c>
      <c r="AL101" s="201" t="str">
        <f aca="false">IFERROR(IF(AND(T101="特定加算Ⅰ",OR(V101="",V101="-",V101="いずれも取得していない")),"！特定加算Ⅰが選択されています。該当する介護福祉士配置等要件を選択してください。",""),"")</f>
        <v/>
      </c>
      <c r="AM101" s="202"/>
      <c r="AN101" s="202"/>
      <c r="AO101" s="202"/>
      <c r="AP101" s="202"/>
      <c r="AQ101" s="202"/>
      <c r="AR101" s="202"/>
      <c r="AS101" s="202"/>
      <c r="AT101" s="202"/>
      <c r="AU101" s="203"/>
    </row>
    <row r="102" customFormat="false" ht="33" hidden="false" customHeight="true" outlineLevel="0" collapsed="false">
      <c r="A102" s="150" t="n">
        <f aca="false">A101+1</f>
        <v>91</v>
      </c>
      <c r="B102" s="190" t="str">
        <f aca="false">IF('(入力①) 基本情報入力シート'!C123="","",'(入力①) 基本情報入力シート'!C123)</f>
        <v/>
      </c>
      <c r="C102" s="191" t="str">
        <f aca="false">IF('(入力①) 基本情報入力シート'!D123="","",'(入力①) 基本情報入力シート'!D123)</f>
        <v/>
      </c>
      <c r="D102" s="191" t="str">
        <f aca="false">IF('(入力①) 基本情報入力シート'!E123="","",'(入力①) 基本情報入力シート'!E123)</f>
        <v/>
      </c>
      <c r="E102" s="191" t="str">
        <f aca="false">IF('(入力①) 基本情報入力シート'!F123="","",'(入力①) 基本情報入力シート'!F123)</f>
        <v/>
      </c>
      <c r="F102" s="191" t="str">
        <f aca="false">IF('(入力①) 基本情報入力シート'!G123="","",'(入力①) 基本情報入力シート'!G123)</f>
        <v/>
      </c>
      <c r="G102" s="191" t="str">
        <f aca="false">IF('(入力①) 基本情報入力シート'!H123="","",'(入力①) 基本情報入力シート'!H123)</f>
        <v/>
      </c>
      <c r="H102" s="191" t="str">
        <f aca="false">IF('(入力①) 基本情報入力シート'!I123="","",'(入力①) 基本情報入力シート'!I123)</f>
        <v/>
      </c>
      <c r="I102" s="191" t="str">
        <f aca="false">IF('(入力①) 基本情報入力シート'!J123="","",'(入力①) 基本情報入力シート'!J123)</f>
        <v/>
      </c>
      <c r="J102" s="191" t="str">
        <f aca="false">IF('(入力①) 基本情報入力シート'!K123="","",'(入力①) 基本情報入力シート'!K123)</f>
        <v/>
      </c>
      <c r="K102" s="192" t="str">
        <f aca="false">IF('(入力①) 基本情報入力シート'!L123="","",'(入力①) 基本情報入力シート'!L123)</f>
        <v/>
      </c>
      <c r="L102" s="156" t="str">
        <f aca="false">IF('(入力①) 基本情報入力シート'!M123="","",'(入力①) 基本情報入力シート'!M123)</f>
        <v/>
      </c>
      <c r="M102" s="156" t="str">
        <f aca="false">IF('(入力①) 基本情報入力シート'!R123="","",'(入力①) 基本情報入力シート'!R123)</f>
        <v/>
      </c>
      <c r="N102" s="156" t="str">
        <f aca="false">IF('(入力①) 基本情報入力シート'!W123="","",'(入力①) 基本情報入力シート'!W123)</f>
        <v/>
      </c>
      <c r="O102" s="156" t="str">
        <f aca="false">IF('(入力①) 基本情報入力シート'!X123="","",'(入力①) 基本情報入力シート'!X123)</f>
        <v/>
      </c>
      <c r="P102" s="157" t="str">
        <f aca="false">IF('(入力①) 基本情報入力シート'!Y123="","",'(入力①) 基本情報入力シート'!Y123)</f>
        <v/>
      </c>
      <c r="Q102" s="158" t="str">
        <f aca="false">IF('(入力①) 基本情報入力シート'!Z123="","",'(入力①) 基本情報入力シート'!Z123)</f>
        <v/>
      </c>
      <c r="R102" s="193" t="str">
        <f aca="false">IF('(入力①) 基本情報入力シート'!AA123="","",'(入力①) 基本情報入力シート'!AA123)</f>
        <v/>
      </c>
      <c r="S102" s="194"/>
      <c r="T102" s="195"/>
      <c r="U102" s="196" t="e">
        <f aca="false">IF(P102="","",VLOOKUP(P102,))</f>
        <v>#N/A</v>
      </c>
      <c r="V102" s="197"/>
      <c r="W102" s="163" t="s">
        <v>92</v>
      </c>
      <c r="X102" s="198"/>
      <c r="Y102" s="165" t="s">
        <v>93</v>
      </c>
      <c r="Z102" s="198"/>
      <c r="AA102" s="166" t="s">
        <v>94</v>
      </c>
      <c r="AB102" s="198"/>
      <c r="AC102" s="165" t="s">
        <v>93</v>
      </c>
      <c r="AD102" s="198"/>
      <c r="AE102" s="165" t="s">
        <v>95</v>
      </c>
      <c r="AF102" s="167" t="s">
        <v>96</v>
      </c>
      <c r="AG102" s="168" t="str">
        <f aca="false">IF(X102&gt;=1,(AB102*12+AD102)-(X102*12+Z102)+1,"")</f>
        <v/>
      </c>
      <c r="AH102" s="199" t="s">
        <v>97</v>
      </c>
      <c r="AI102" s="169" t="str">
        <f aca="false">IFERROR(ROUNDDOWN(ROUND(Q102*R102,0)*U102,0)*AG102,"")</f>
        <v/>
      </c>
      <c r="AJ102" s="101"/>
      <c r="AK102" s="200" t="str">
        <f aca="false">IFERROR(IF(AND(T102="特定加算Ⅰ",OR(V102="",V102="-",V102="いずれも取得していない")),"☓","○"),"")</f>
        <v>○</v>
      </c>
      <c r="AL102" s="201" t="str">
        <f aca="false">IFERROR(IF(AND(T102="特定加算Ⅰ",OR(V102="",V102="-",V102="いずれも取得していない")),"！特定加算Ⅰが選択されています。該当する介護福祉士配置等要件を選択してください。",""),"")</f>
        <v/>
      </c>
      <c r="AM102" s="202"/>
      <c r="AN102" s="202"/>
      <c r="AO102" s="202"/>
      <c r="AP102" s="202"/>
      <c r="AQ102" s="202"/>
      <c r="AR102" s="202"/>
      <c r="AS102" s="202"/>
      <c r="AT102" s="202"/>
      <c r="AU102" s="203"/>
    </row>
    <row r="103" customFormat="false" ht="33" hidden="false" customHeight="true" outlineLevel="0" collapsed="false">
      <c r="A103" s="150" t="n">
        <f aca="false">A102+1</f>
        <v>92</v>
      </c>
      <c r="B103" s="190" t="str">
        <f aca="false">IF('(入力①) 基本情報入力シート'!C124="","",'(入力①) 基本情報入力シート'!C124)</f>
        <v/>
      </c>
      <c r="C103" s="191" t="str">
        <f aca="false">IF('(入力①) 基本情報入力シート'!D124="","",'(入力①) 基本情報入力シート'!D124)</f>
        <v/>
      </c>
      <c r="D103" s="191" t="str">
        <f aca="false">IF('(入力①) 基本情報入力シート'!E124="","",'(入力①) 基本情報入力シート'!E124)</f>
        <v/>
      </c>
      <c r="E103" s="191" t="str">
        <f aca="false">IF('(入力①) 基本情報入力シート'!F124="","",'(入力①) 基本情報入力シート'!F124)</f>
        <v/>
      </c>
      <c r="F103" s="191" t="str">
        <f aca="false">IF('(入力①) 基本情報入力シート'!G124="","",'(入力①) 基本情報入力シート'!G124)</f>
        <v/>
      </c>
      <c r="G103" s="191" t="str">
        <f aca="false">IF('(入力①) 基本情報入力シート'!H124="","",'(入力①) 基本情報入力シート'!H124)</f>
        <v/>
      </c>
      <c r="H103" s="191" t="str">
        <f aca="false">IF('(入力①) 基本情報入力シート'!I124="","",'(入力①) 基本情報入力シート'!I124)</f>
        <v/>
      </c>
      <c r="I103" s="191" t="str">
        <f aca="false">IF('(入力①) 基本情報入力シート'!J124="","",'(入力①) 基本情報入力シート'!J124)</f>
        <v/>
      </c>
      <c r="J103" s="191" t="str">
        <f aca="false">IF('(入力①) 基本情報入力シート'!K124="","",'(入力①) 基本情報入力シート'!K124)</f>
        <v/>
      </c>
      <c r="K103" s="192" t="str">
        <f aca="false">IF('(入力①) 基本情報入力シート'!L124="","",'(入力①) 基本情報入力シート'!L124)</f>
        <v/>
      </c>
      <c r="L103" s="156" t="str">
        <f aca="false">IF('(入力①) 基本情報入力シート'!M124="","",'(入力①) 基本情報入力シート'!M124)</f>
        <v/>
      </c>
      <c r="M103" s="156" t="str">
        <f aca="false">IF('(入力①) 基本情報入力シート'!R124="","",'(入力①) 基本情報入力シート'!R124)</f>
        <v/>
      </c>
      <c r="N103" s="156" t="str">
        <f aca="false">IF('(入力①) 基本情報入力シート'!W124="","",'(入力①) 基本情報入力シート'!W124)</f>
        <v/>
      </c>
      <c r="O103" s="156" t="str">
        <f aca="false">IF('(入力①) 基本情報入力シート'!X124="","",'(入力①) 基本情報入力シート'!X124)</f>
        <v/>
      </c>
      <c r="P103" s="157" t="str">
        <f aca="false">IF('(入力①) 基本情報入力シート'!Y124="","",'(入力①) 基本情報入力シート'!Y124)</f>
        <v/>
      </c>
      <c r="Q103" s="158" t="str">
        <f aca="false">IF('(入力①) 基本情報入力シート'!Z124="","",'(入力①) 基本情報入力シート'!Z124)</f>
        <v/>
      </c>
      <c r="R103" s="193" t="str">
        <f aca="false">IF('(入力①) 基本情報入力シート'!AA124="","",'(入力①) 基本情報入力シート'!AA124)</f>
        <v/>
      </c>
      <c r="S103" s="194"/>
      <c r="T103" s="195"/>
      <c r="U103" s="196" t="e">
        <f aca="false">IF(P103="","",VLOOKUP(P103,))</f>
        <v>#N/A</v>
      </c>
      <c r="V103" s="197"/>
      <c r="W103" s="163" t="s">
        <v>92</v>
      </c>
      <c r="X103" s="198"/>
      <c r="Y103" s="165" t="s">
        <v>93</v>
      </c>
      <c r="Z103" s="198"/>
      <c r="AA103" s="166" t="s">
        <v>94</v>
      </c>
      <c r="AB103" s="198"/>
      <c r="AC103" s="165" t="s">
        <v>93</v>
      </c>
      <c r="AD103" s="198"/>
      <c r="AE103" s="165" t="s">
        <v>95</v>
      </c>
      <c r="AF103" s="167" t="s">
        <v>96</v>
      </c>
      <c r="AG103" s="168" t="str">
        <f aca="false">IF(X103&gt;=1,(AB103*12+AD103)-(X103*12+Z103)+1,"")</f>
        <v/>
      </c>
      <c r="AH103" s="199" t="s">
        <v>97</v>
      </c>
      <c r="AI103" s="169" t="str">
        <f aca="false">IFERROR(ROUNDDOWN(ROUND(Q103*R103,0)*U103,0)*AG103,"")</f>
        <v/>
      </c>
      <c r="AJ103" s="101"/>
      <c r="AK103" s="200" t="str">
        <f aca="false">IFERROR(IF(AND(T103="特定加算Ⅰ",OR(V103="",V103="-",V103="いずれも取得していない")),"☓","○"),"")</f>
        <v>○</v>
      </c>
      <c r="AL103" s="201" t="str">
        <f aca="false">IFERROR(IF(AND(T103="特定加算Ⅰ",OR(V103="",V103="-",V103="いずれも取得していない")),"！特定加算Ⅰが選択されています。該当する介護福祉士配置等要件を選択してください。",""),"")</f>
        <v/>
      </c>
      <c r="AM103" s="202"/>
      <c r="AN103" s="202"/>
      <c r="AO103" s="202"/>
      <c r="AP103" s="202"/>
      <c r="AQ103" s="202"/>
      <c r="AR103" s="202"/>
      <c r="AS103" s="202"/>
      <c r="AT103" s="202"/>
      <c r="AU103" s="203"/>
    </row>
    <row r="104" customFormat="false" ht="33" hidden="false" customHeight="true" outlineLevel="0" collapsed="false">
      <c r="A104" s="150" t="n">
        <f aca="false">A103+1</f>
        <v>93</v>
      </c>
      <c r="B104" s="190" t="str">
        <f aca="false">IF('(入力①) 基本情報入力シート'!C125="","",'(入力①) 基本情報入力シート'!C125)</f>
        <v/>
      </c>
      <c r="C104" s="191" t="str">
        <f aca="false">IF('(入力①) 基本情報入力シート'!D125="","",'(入力①) 基本情報入力シート'!D125)</f>
        <v/>
      </c>
      <c r="D104" s="191" t="str">
        <f aca="false">IF('(入力①) 基本情報入力シート'!E125="","",'(入力①) 基本情報入力シート'!E125)</f>
        <v/>
      </c>
      <c r="E104" s="191" t="str">
        <f aca="false">IF('(入力①) 基本情報入力シート'!F125="","",'(入力①) 基本情報入力シート'!F125)</f>
        <v/>
      </c>
      <c r="F104" s="191" t="str">
        <f aca="false">IF('(入力①) 基本情報入力シート'!G125="","",'(入力①) 基本情報入力シート'!G125)</f>
        <v/>
      </c>
      <c r="G104" s="191" t="str">
        <f aca="false">IF('(入力①) 基本情報入力シート'!H125="","",'(入力①) 基本情報入力シート'!H125)</f>
        <v/>
      </c>
      <c r="H104" s="191" t="str">
        <f aca="false">IF('(入力①) 基本情報入力シート'!I125="","",'(入力①) 基本情報入力シート'!I125)</f>
        <v/>
      </c>
      <c r="I104" s="191" t="str">
        <f aca="false">IF('(入力①) 基本情報入力シート'!J125="","",'(入力①) 基本情報入力シート'!J125)</f>
        <v/>
      </c>
      <c r="J104" s="191" t="str">
        <f aca="false">IF('(入力①) 基本情報入力シート'!K125="","",'(入力①) 基本情報入力シート'!K125)</f>
        <v/>
      </c>
      <c r="K104" s="192" t="str">
        <f aca="false">IF('(入力①) 基本情報入力シート'!L125="","",'(入力①) 基本情報入力シート'!L125)</f>
        <v/>
      </c>
      <c r="L104" s="156" t="str">
        <f aca="false">IF('(入力①) 基本情報入力シート'!M125="","",'(入力①) 基本情報入力シート'!M125)</f>
        <v/>
      </c>
      <c r="M104" s="156" t="str">
        <f aca="false">IF('(入力①) 基本情報入力シート'!R125="","",'(入力①) 基本情報入力シート'!R125)</f>
        <v/>
      </c>
      <c r="N104" s="156" t="str">
        <f aca="false">IF('(入力①) 基本情報入力シート'!W125="","",'(入力①) 基本情報入力シート'!W125)</f>
        <v/>
      </c>
      <c r="O104" s="156" t="str">
        <f aca="false">IF('(入力①) 基本情報入力シート'!X125="","",'(入力①) 基本情報入力シート'!X125)</f>
        <v/>
      </c>
      <c r="P104" s="157" t="str">
        <f aca="false">IF('(入力①) 基本情報入力シート'!Y125="","",'(入力①) 基本情報入力シート'!Y125)</f>
        <v/>
      </c>
      <c r="Q104" s="158" t="str">
        <f aca="false">IF('(入力①) 基本情報入力シート'!Z125="","",'(入力①) 基本情報入力シート'!Z125)</f>
        <v/>
      </c>
      <c r="R104" s="193" t="str">
        <f aca="false">IF('(入力①) 基本情報入力シート'!AA125="","",'(入力①) 基本情報入力シート'!AA125)</f>
        <v/>
      </c>
      <c r="S104" s="194"/>
      <c r="T104" s="195"/>
      <c r="U104" s="196" t="e">
        <f aca="false">IF(P104="","",VLOOKUP(P104,))</f>
        <v>#N/A</v>
      </c>
      <c r="V104" s="197"/>
      <c r="W104" s="163" t="s">
        <v>92</v>
      </c>
      <c r="X104" s="198"/>
      <c r="Y104" s="165" t="s">
        <v>93</v>
      </c>
      <c r="Z104" s="198"/>
      <c r="AA104" s="166" t="s">
        <v>94</v>
      </c>
      <c r="AB104" s="198"/>
      <c r="AC104" s="165" t="s">
        <v>93</v>
      </c>
      <c r="AD104" s="198"/>
      <c r="AE104" s="165" t="s">
        <v>95</v>
      </c>
      <c r="AF104" s="167" t="s">
        <v>96</v>
      </c>
      <c r="AG104" s="168" t="str">
        <f aca="false">IF(X104&gt;=1,(AB104*12+AD104)-(X104*12+Z104)+1,"")</f>
        <v/>
      </c>
      <c r="AH104" s="199" t="s">
        <v>97</v>
      </c>
      <c r="AI104" s="169" t="str">
        <f aca="false">IFERROR(ROUNDDOWN(ROUND(Q104*R104,0)*U104,0)*AG104,"")</f>
        <v/>
      </c>
      <c r="AJ104" s="101"/>
      <c r="AK104" s="200" t="str">
        <f aca="false">IFERROR(IF(AND(T104="特定加算Ⅰ",OR(V104="",V104="-",V104="いずれも取得していない")),"☓","○"),"")</f>
        <v>○</v>
      </c>
      <c r="AL104" s="201" t="str">
        <f aca="false">IFERROR(IF(AND(T104="特定加算Ⅰ",OR(V104="",V104="-",V104="いずれも取得していない")),"！特定加算Ⅰが選択されています。該当する介護福祉士配置等要件を選択してください。",""),"")</f>
        <v/>
      </c>
      <c r="AM104" s="202"/>
      <c r="AN104" s="202"/>
      <c r="AO104" s="202"/>
      <c r="AP104" s="202"/>
      <c r="AQ104" s="202"/>
      <c r="AR104" s="202"/>
      <c r="AS104" s="202"/>
      <c r="AT104" s="202"/>
      <c r="AU104" s="203"/>
    </row>
    <row r="105" customFormat="false" ht="33" hidden="false" customHeight="true" outlineLevel="0" collapsed="false">
      <c r="A105" s="150" t="n">
        <f aca="false">A104+1</f>
        <v>94</v>
      </c>
      <c r="B105" s="190" t="str">
        <f aca="false">IF('(入力①) 基本情報入力シート'!C126="","",'(入力①) 基本情報入力シート'!C126)</f>
        <v/>
      </c>
      <c r="C105" s="191" t="str">
        <f aca="false">IF('(入力①) 基本情報入力シート'!D126="","",'(入力①) 基本情報入力シート'!D126)</f>
        <v/>
      </c>
      <c r="D105" s="191" t="str">
        <f aca="false">IF('(入力①) 基本情報入力シート'!E126="","",'(入力①) 基本情報入力シート'!E126)</f>
        <v/>
      </c>
      <c r="E105" s="191" t="str">
        <f aca="false">IF('(入力①) 基本情報入力シート'!F126="","",'(入力①) 基本情報入力シート'!F126)</f>
        <v/>
      </c>
      <c r="F105" s="191" t="str">
        <f aca="false">IF('(入力①) 基本情報入力シート'!G126="","",'(入力①) 基本情報入力シート'!G126)</f>
        <v/>
      </c>
      <c r="G105" s="191" t="str">
        <f aca="false">IF('(入力①) 基本情報入力シート'!H126="","",'(入力①) 基本情報入力シート'!H126)</f>
        <v/>
      </c>
      <c r="H105" s="191" t="str">
        <f aca="false">IF('(入力①) 基本情報入力シート'!I126="","",'(入力①) 基本情報入力シート'!I126)</f>
        <v/>
      </c>
      <c r="I105" s="191" t="str">
        <f aca="false">IF('(入力①) 基本情報入力シート'!J126="","",'(入力①) 基本情報入力シート'!J126)</f>
        <v/>
      </c>
      <c r="J105" s="191" t="str">
        <f aca="false">IF('(入力①) 基本情報入力シート'!K126="","",'(入力①) 基本情報入力シート'!K126)</f>
        <v/>
      </c>
      <c r="K105" s="192" t="str">
        <f aca="false">IF('(入力①) 基本情報入力シート'!L126="","",'(入力①) 基本情報入力シート'!L126)</f>
        <v/>
      </c>
      <c r="L105" s="156" t="str">
        <f aca="false">IF('(入力①) 基本情報入力シート'!M126="","",'(入力①) 基本情報入力シート'!M126)</f>
        <v/>
      </c>
      <c r="M105" s="156" t="str">
        <f aca="false">IF('(入力①) 基本情報入力シート'!R126="","",'(入力①) 基本情報入力シート'!R126)</f>
        <v/>
      </c>
      <c r="N105" s="156" t="str">
        <f aca="false">IF('(入力①) 基本情報入力シート'!W126="","",'(入力①) 基本情報入力シート'!W126)</f>
        <v/>
      </c>
      <c r="O105" s="156" t="str">
        <f aca="false">IF('(入力①) 基本情報入力シート'!X126="","",'(入力①) 基本情報入力シート'!X126)</f>
        <v/>
      </c>
      <c r="P105" s="157" t="str">
        <f aca="false">IF('(入力①) 基本情報入力シート'!Y126="","",'(入力①) 基本情報入力シート'!Y126)</f>
        <v/>
      </c>
      <c r="Q105" s="158" t="str">
        <f aca="false">IF('(入力①) 基本情報入力シート'!Z126="","",'(入力①) 基本情報入力シート'!Z126)</f>
        <v/>
      </c>
      <c r="R105" s="193" t="str">
        <f aca="false">IF('(入力①) 基本情報入力シート'!AA126="","",'(入力①) 基本情報入力シート'!AA126)</f>
        <v/>
      </c>
      <c r="S105" s="194"/>
      <c r="T105" s="195"/>
      <c r="U105" s="196" t="e">
        <f aca="false">IF(P105="","",VLOOKUP(P105,))</f>
        <v>#N/A</v>
      </c>
      <c r="V105" s="197"/>
      <c r="W105" s="163" t="s">
        <v>92</v>
      </c>
      <c r="X105" s="198"/>
      <c r="Y105" s="165" t="s">
        <v>93</v>
      </c>
      <c r="Z105" s="198"/>
      <c r="AA105" s="166" t="s">
        <v>94</v>
      </c>
      <c r="AB105" s="198"/>
      <c r="AC105" s="165" t="s">
        <v>93</v>
      </c>
      <c r="AD105" s="198"/>
      <c r="AE105" s="165" t="s">
        <v>95</v>
      </c>
      <c r="AF105" s="167" t="s">
        <v>96</v>
      </c>
      <c r="AG105" s="168" t="str">
        <f aca="false">IF(X105&gt;=1,(AB105*12+AD105)-(X105*12+Z105)+1,"")</f>
        <v/>
      </c>
      <c r="AH105" s="199" t="s">
        <v>97</v>
      </c>
      <c r="AI105" s="169" t="str">
        <f aca="false">IFERROR(ROUNDDOWN(ROUND(Q105*R105,0)*U105,0)*AG105,"")</f>
        <v/>
      </c>
      <c r="AJ105" s="101"/>
      <c r="AK105" s="200" t="str">
        <f aca="false">IFERROR(IF(AND(T105="特定加算Ⅰ",OR(V105="",V105="-",V105="いずれも取得していない")),"☓","○"),"")</f>
        <v>○</v>
      </c>
      <c r="AL105" s="201" t="str">
        <f aca="false">IFERROR(IF(AND(T105="特定加算Ⅰ",OR(V105="",V105="-",V105="いずれも取得していない")),"！特定加算Ⅰが選択されています。該当する介護福祉士配置等要件を選択してください。",""),"")</f>
        <v/>
      </c>
      <c r="AM105" s="202"/>
      <c r="AN105" s="202"/>
      <c r="AO105" s="202"/>
      <c r="AP105" s="202"/>
      <c r="AQ105" s="202"/>
      <c r="AR105" s="202"/>
      <c r="AS105" s="202"/>
      <c r="AT105" s="202"/>
      <c r="AU105" s="203"/>
    </row>
    <row r="106" customFormat="false" ht="33" hidden="false" customHeight="true" outlineLevel="0" collapsed="false">
      <c r="A106" s="150" t="n">
        <f aca="false">A105+1</f>
        <v>95</v>
      </c>
      <c r="B106" s="190" t="str">
        <f aca="false">IF('(入力①) 基本情報入力シート'!C127="","",'(入力①) 基本情報入力シート'!C127)</f>
        <v/>
      </c>
      <c r="C106" s="191" t="str">
        <f aca="false">IF('(入力①) 基本情報入力シート'!D127="","",'(入力①) 基本情報入力シート'!D127)</f>
        <v/>
      </c>
      <c r="D106" s="191" t="str">
        <f aca="false">IF('(入力①) 基本情報入力シート'!E127="","",'(入力①) 基本情報入力シート'!E127)</f>
        <v/>
      </c>
      <c r="E106" s="191" t="str">
        <f aca="false">IF('(入力①) 基本情報入力シート'!F127="","",'(入力①) 基本情報入力シート'!F127)</f>
        <v/>
      </c>
      <c r="F106" s="191" t="str">
        <f aca="false">IF('(入力①) 基本情報入力シート'!G127="","",'(入力①) 基本情報入力シート'!G127)</f>
        <v/>
      </c>
      <c r="G106" s="191" t="str">
        <f aca="false">IF('(入力①) 基本情報入力シート'!H127="","",'(入力①) 基本情報入力シート'!H127)</f>
        <v/>
      </c>
      <c r="H106" s="191" t="str">
        <f aca="false">IF('(入力①) 基本情報入力シート'!I127="","",'(入力①) 基本情報入力シート'!I127)</f>
        <v/>
      </c>
      <c r="I106" s="191" t="str">
        <f aca="false">IF('(入力①) 基本情報入力シート'!J127="","",'(入力①) 基本情報入力シート'!J127)</f>
        <v/>
      </c>
      <c r="J106" s="191" t="str">
        <f aca="false">IF('(入力①) 基本情報入力シート'!K127="","",'(入力①) 基本情報入力シート'!K127)</f>
        <v/>
      </c>
      <c r="K106" s="192" t="str">
        <f aca="false">IF('(入力①) 基本情報入力シート'!L127="","",'(入力①) 基本情報入力シート'!L127)</f>
        <v/>
      </c>
      <c r="L106" s="156" t="str">
        <f aca="false">IF('(入力①) 基本情報入力シート'!M127="","",'(入力①) 基本情報入力シート'!M127)</f>
        <v/>
      </c>
      <c r="M106" s="156" t="str">
        <f aca="false">IF('(入力①) 基本情報入力シート'!R127="","",'(入力①) 基本情報入力シート'!R127)</f>
        <v/>
      </c>
      <c r="N106" s="156" t="str">
        <f aca="false">IF('(入力①) 基本情報入力シート'!W127="","",'(入力①) 基本情報入力シート'!W127)</f>
        <v/>
      </c>
      <c r="O106" s="156" t="str">
        <f aca="false">IF('(入力①) 基本情報入力シート'!X127="","",'(入力①) 基本情報入力シート'!X127)</f>
        <v/>
      </c>
      <c r="P106" s="157" t="str">
        <f aca="false">IF('(入力①) 基本情報入力シート'!Y127="","",'(入力①) 基本情報入力シート'!Y127)</f>
        <v/>
      </c>
      <c r="Q106" s="158" t="str">
        <f aca="false">IF('(入力①) 基本情報入力シート'!Z127="","",'(入力①) 基本情報入力シート'!Z127)</f>
        <v/>
      </c>
      <c r="R106" s="193" t="str">
        <f aca="false">IF('(入力①) 基本情報入力シート'!AA127="","",'(入力①) 基本情報入力シート'!AA127)</f>
        <v/>
      </c>
      <c r="S106" s="194"/>
      <c r="T106" s="195"/>
      <c r="U106" s="196" t="e">
        <f aca="false">IF(P106="","",VLOOKUP(P106,))</f>
        <v>#N/A</v>
      </c>
      <c r="V106" s="197"/>
      <c r="W106" s="163" t="s">
        <v>92</v>
      </c>
      <c r="X106" s="198"/>
      <c r="Y106" s="165" t="s">
        <v>93</v>
      </c>
      <c r="Z106" s="198"/>
      <c r="AA106" s="166" t="s">
        <v>94</v>
      </c>
      <c r="AB106" s="198"/>
      <c r="AC106" s="165" t="s">
        <v>93</v>
      </c>
      <c r="AD106" s="198"/>
      <c r="AE106" s="165" t="s">
        <v>95</v>
      </c>
      <c r="AF106" s="167" t="s">
        <v>96</v>
      </c>
      <c r="AG106" s="168" t="str">
        <f aca="false">IF(X106&gt;=1,(AB106*12+AD106)-(X106*12+Z106)+1,"")</f>
        <v/>
      </c>
      <c r="AH106" s="199" t="s">
        <v>97</v>
      </c>
      <c r="AI106" s="169" t="str">
        <f aca="false">IFERROR(ROUNDDOWN(ROUND(Q106*R106,0)*U106,0)*AG106,"")</f>
        <v/>
      </c>
      <c r="AJ106" s="101"/>
      <c r="AK106" s="200" t="str">
        <f aca="false">IFERROR(IF(AND(T106="特定加算Ⅰ",OR(V106="",V106="-",V106="いずれも取得していない")),"☓","○"),"")</f>
        <v>○</v>
      </c>
      <c r="AL106" s="201" t="str">
        <f aca="false">IFERROR(IF(AND(T106="特定加算Ⅰ",OR(V106="",V106="-",V106="いずれも取得していない")),"！特定加算Ⅰが選択されています。該当する介護福祉士配置等要件を選択してください。",""),"")</f>
        <v/>
      </c>
      <c r="AM106" s="202"/>
      <c r="AN106" s="202"/>
      <c r="AO106" s="202"/>
      <c r="AP106" s="202"/>
      <c r="AQ106" s="202"/>
      <c r="AR106" s="202"/>
      <c r="AS106" s="202"/>
      <c r="AT106" s="202"/>
      <c r="AU106" s="203"/>
    </row>
    <row r="107" customFormat="false" ht="33" hidden="false" customHeight="true" outlineLevel="0" collapsed="false">
      <c r="A107" s="150" t="n">
        <f aca="false">A106+1</f>
        <v>96</v>
      </c>
      <c r="B107" s="190" t="str">
        <f aca="false">IF('(入力①) 基本情報入力シート'!C128="","",'(入力①) 基本情報入力シート'!C128)</f>
        <v/>
      </c>
      <c r="C107" s="191" t="str">
        <f aca="false">IF('(入力①) 基本情報入力シート'!D128="","",'(入力①) 基本情報入力シート'!D128)</f>
        <v/>
      </c>
      <c r="D107" s="191" t="str">
        <f aca="false">IF('(入力①) 基本情報入力シート'!E128="","",'(入力①) 基本情報入力シート'!E128)</f>
        <v/>
      </c>
      <c r="E107" s="191" t="str">
        <f aca="false">IF('(入力①) 基本情報入力シート'!F128="","",'(入力①) 基本情報入力シート'!F128)</f>
        <v/>
      </c>
      <c r="F107" s="191" t="str">
        <f aca="false">IF('(入力①) 基本情報入力シート'!G128="","",'(入力①) 基本情報入力シート'!G128)</f>
        <v/>
      </c>
      <c r="G107" s="191" t="str">
        <f aca="false">IF('(入力①) 基本情報入力シート'!H128="","",'(入力①) 基本情報入力シート'!H128)</f>
        <v/>
      </c>
      <c r="H107" s="191" t="str">
        <f aca="false">IF('(入力①) 基本情報入力シート'!I128="","",'(入力①) 基本情報入力シート'!I128)</f>
        <v/>
      </c>
      <c r="I107" s="191" t="str">
        <f aca="false">IF('(入力①) 基本情報入力シート'!J128="","",'(入力①) 基本情報入力シート'!J128)</f>
        <v/>
      </c>
      <c r="J107" s="191" t="str">
        <f aca="false">IF('(入力①) 基本情報入力シート'!K128="","",'(入力①) 基本情報入力シート'!K128)</f>
        <v/>
      </c>
      <c r="K107" s="192" t="str">
        <f aca="false">IF('(入力①) 基本情報入力シート'!L128="","",'(入力①) 基本情報入力シート'!L128)</f>
        <v/>
      </c>
      <c r="L107" s="156" t="str">
        <f aca="false">IF('(入力①) 基本情報入力シート'!M128="","",'(入力①) 基本情報入力シート'!M128)</f>
        <v/>
      </c>
      <c r="M107" s="156" t="str">
        <f aca="false">IF('(入力①) 基本情報入力シート'!R128="","",'(入力①) 基本情報入力シート'!R128)</f>
        <v/>
      </c>
      <c r="N107" s="156" t="str">
        <f aca="false">IF('(入力①) 基本情報入力シート'!W128="","",'(入力①) 基本情報入力シート'!W128)</f>
        <v/>
      </c>
      <c r="O107" s="156" t="str">
        <f aca="false">IF('(入力①) 基本情報入力シート'!X128="","",'(入力①) 基本情報入力シート'!X128)</f>
        <v/>
      </c>
      <c r="P107" s="157" t="str">
        <f aca="false">IF('(入力①) 基本情報入力シート'!Y128="","",'(入力①) 基本情報入力シート'!Y128)</f>
        <v/>
      </c>
      <c r="Q107" s="158" t="str">
        <f aca="false">IF('(入力①) 基本情報入力シート'!Z128="","",'(入力①) 基本情報入力シート'!Z128)</f>
        <v/>
      </c>
      <c r="R107" s="193" t="str">
        <f aca="false">IF('(入力①) 基本情報入力シート'!AA128="","",'(入力①) 基本情報入力シート'!AA128)</f>
        <v/>
      </c>
      <c r="S107" s="194"/>
      <c r="T107" s="195"/>
      <c r="U107" s="196" t="e">
        <f aca="false">IF(P107="","",VLOOKUP(P107,))</f>
        <v>#N/A</v>
      </c>
      <c r="V107" s="197"/>
      <c r="W107" s="163" t="s">
        <v>92</v>
      </c>
      <c r="X107" s="198"/>
      <c r="Y107" s="165" t="s">
        <v>93</v>
      </c>
      <c r="Z107" s="198"/>
      <c r="AA107" s="166" t="s">
        <v>94</v>
      </c>
      <c r="AB107" s="198"/>
      <c r="AC107" s="165" t="s">
        <v>93</v>
      </c>
      <c r="AD107" s="198"/>
      <c r="AE107" s="165" t="s">
        <v>95</v>
      </c>
      <c r="AF107" s="167" t="s">
        <v>96</v>
      </c>
      <c r="AG107" s="168" t="str">
        <f aca="false">IF(X107&gt;=1,(AB107*12+AD107)-(X107*12+Z107)+1,"")</f>
        <v/>
      </c>
      <c r="AH107" s="199" t="s">
        <v>97</v>
      </c>
      <c r="AI107" s="169" t="str">
        <f aca="false">IFERROR(ROUNDDOWN(ROUND(Q107*R107,0)*U107,0)*AG107,"")</f>
        <v/>
      </c>
      <c r="AJ107" s="101"/>
      <c r="AK107" s="200" t="str">
        <f aca="false">IFERROR(IF(AND(T107="特定加算Ⅰ",OR(V107="",V107="-",V107="いずれも取得していない")),"☓","○"),"")</f>
        <v>○</v>
      </c>
      <c r="AL107" s="201" t="str">
        <f aca="false">IFERROR(IF(AND(T107="特定加算Ⅰ",OR(V107="",V107="-",V107="いずれも取得していない")),"！特定加算Ⅰが選択されています。該当する介護福祉士配置等要件を選択してください。",""),"")</f>
        <v/>
      </c>
      <c r="AM107" s="202"/>
      <c r="AN107" s="202"/>
      <c r="AO107" s="202"/>
      <c r="AP107" s="202"/>
      <c r="AQ107" s="202"/>
      <c r="AR107" s="202"/>
      <c r="AS107" s="202"/>
      <c r="AT107" s="202"/>
      <c r="AU107" s="203"/>
    </row>
    <row r="108" customFormat="false" ht="33" hidden="false" customHeight="true" outlineLevel="0" collapsed="false">
      <c r="A108" s="150" t="n">
        <f aca="false">A107+1</f>
        <v>97</v>
      </c>
      <c r="B108" s="190" t="str">
        <f aca="false">IF('(入力①) 基本情報入力シート'!C129="","",'(入力①) 基本情報入力シート'!C129)</f>
        <v/>
      </c>
      <c r="C108" s="191" t="str">
        <f aca="false">IF('(入力①) 基本情報入力シート'!D129="","",'(入力①) 基本情報入力シート'!D129)</f>
        <v/>
      </c>
      <c r="D108" s="191" t="str">
        <f aca="false">IF('(入力①) 基本情報入力シート'!E129="","",'(入力①) 基本情報入力シート'!E129)</f>
        <v/>
      </c>
      <c r="E108" s="191" t="str">
        <f aca="false">IF('(入力①) 基本情報入力シート'!F129="","",'(入力①) 基本情報入力シート'!F129)</f>
        <v/>
      </c>
      <c r="F108" s="191" t="str">
        <f aca="false">IF('(入力①) 基本情報入力シート'!G129="","",'(入力①) 基本情報入力シート'!G129)</f>
        <v/>
      </c>
      <c r="G108" s="191" t="str">
        <f aca="false">IF('(入力①) 基本情報入力シート'!H129="","",'(入力①) 基本情報入力シート'!H129)</f>
        <v/>
      </c>
      <c r="H108" s="191" t="str">
        <f aca="false">IF('(入力①) 基本情報入力シート'!I129="","",'(入力①) 基本情報入力シート'!I129)</f>
        <v/>
      </c>
      <c r="I108" s="191" t="str">
        <f aca="false">IF('(入力①) 基本情報入力シート'!J129="","",'(入力①) 基本情報入力シート'!J129)</f>
        <v/>
      </c>
      <c r="J108" s="191" t="str">
        <f aca="false">IF('(入力①) 基本情報入力シート'!K129="","",'(入力①) 基本情報入力シート'!K129)</f>
        <v/>
      </c>
      <c r="K108" s="192" t="str">
        <f aca="false">IF('(入力①) 基本情報入力シート'!L129="","",'(入力①) 基本情報入力シート'!L129)</f>
        <v/>
      </c>
      <c r="L108" s="156" t="str">
        <f aca="false">IF('(入力①) 基本情報入力シート'!M129="","",'(入力①) 基本情報入力シート'!M129)</f>
        <v/>
      </c>
      <c r="M108" s="156" t="str">
        <f aca="false">IF('(入力①) 基本情報入力シート'!R129="","",'(入力①) 基本情報入力シート'!R129)</f>
        <v/>
      </c>
      <c r="N108" s="156" t="str">
        <f aca="false">IF('(入力①) 基本情報入力シート'!W129="","",'(入力①) 基本情報入力シート'!W129)</f>
        <v/>
      </c>
      <c r="O108" s="156" t="str">
        <f aca="false">IF('(入力①) 基本情報入力シート'!X129="","",'(入力①) 基本情報入力シート'!X129)</f>
        <v/>
      </c>
      <c r="P108" s="157" t="str">
        <f aca="false">IF('(入力①) 基本情報入力シート'!Y129="","",'(入力①) 基本情報入力シート'!Y129)</f>
        <v/>
      </c>
      <c r="Q108" s="158" t="str">
        <f aca="false">IF('(入力①) 基本情報入力シート'!Z129="","",'(入力①) 基本情報入力シート'!Z129)</f>
        <v/>
      </c>
      <c r="R108" s="193" t="str">
        <f aca="false">IF('(入力①) 基本情報入力シート'!AA129="","",'(入力①) 基本情報入力シート'!AA129)</f>
        <v/>
      </c>
      <c r="S108" s="194"/>
      <c r="T108" s="195"/>
      <c r="U108" s="196" t="e">
        <f aca="false">IF(P108="","",VLOOKUP(P108,))</f>
        <v>#N/A</v>
      </c>
      <c r="V108" s="197"/>
      <c r="W108" s="163" t="s">
        <v>92</v>
      </c>
      <c r="X108" s="198"/>
      <c r="Y108" s="165" t="s">
        <v>93</v>
      </c>
      <c r="Z108" s="198"/>
      <c r="AA108" s="166" t="s">
        <v>94</v>
      </c>
      <c r="AB108" s="198"/>
      <c r="AC108" s="165" t="s">
        <v>93</v>
      </c>
      <c r="AD108" s="198"/>
      <c r="AE108" s="165" t="s">
        <v>95</v>
      </c>
      <c r="AF108" s="167" t="s">
        <v>96</v>
      </c>
      <c r="AG108" s="168" t="str">
        <f aca="false">IF(X108&gt;=1,(AB108*12+AD108)-(X108*12+Z108)+1,"")</f>
        <v/>
      </c>
      <c r="AH108" s="199" t="s">
        <v>97</v>
      </c>
      <c r="AI108" s="169" t="str">
        <f aca="false">IFERROR(ROUNDDOWN(ROUND(Q108*R108,0)*U108,0)*AG108,"")</f>
        <v/>
      </c>
      <c r="AJ108" s="101"/>
      <c r="AK108" s="200" t="str">
        <f aca="false">IFERROR(IF(AND(T108="特定加算Ⅰ",OR(V108="",V108="-",V108="いずれも取得していない")),"☓","○"),"")</f>
        <v>○</v>
      </c>
      <c r="AL108" s="201" t="str">
        <f aca="false">IFERROR(IF(AND(T108="特定加算Ⅰ",OR(V108="",V108="-",V108="いずれも取得していない")),"！特定加算Ⅰが選択されています。該当する介護福祉士配置等要件を選択してください。",""),"")</f>
        <v/>
      </c>
      <c r="AM108" s="202"/>
      <c r="AN108" s="202"/>
      <c r="AO108" s="202"/>
      <c r="AP108" s="202"/>
      <c r="AQ108" s="202"/>
      <c r="AR108" s="202"/>
      <c r="AS108" s="202"/>
      <c r="AT108" s="202"/>
      <c r="AU108" s="203"/>
    </row>
    <row r="109" customFormat="false" ht="33" hidden="false" customHeight="true" outlineLevel="0" collapsed="false">
      <c r="A109" s="150" t="n">
        <f aca="false">A108+1</f>
        <v>98</v>
      </c>
      <c r="B109" s="190" t="str">
        <f aca="false">IF('(入力①) 基本情報入力シート'!C130="","",'(入力①) 基本情報入力シート'!C130)</f>
        <v/>
      </c>
      <c r="C109" s="191" t="str">
        <f aca="false">IF('(入力①) 基本情報入力シート'!D130="","",'(入力①) 基本情報入力シート'!D130)</f>
        <v/>
      </c>
      <c r="D109" s="191" t="str">
        <f aca="false">IF('(入力①) 基本情報入力シート'!E130="","",'(入力①) 基本情報入力シート'!E130)</f>
        <v/>
      </c>
      <c r="E109" s="191" t="str">
        <f aca="false">IF('(入力①) 基本情報入力シート'!F130="","",'(入力①) 基本情報入力シート'!F130)</f>
        <v/>
      </c>
      <c r="F109" s="191" t="str">
        <f aca="false">IF('(入力①) 基本情報入力シート'!G130="","",'(入力①) 基本情報入力シート'!G130)</f>
        <v/>
      </c>
      <c r="G109" s="191" t="str">
        <f aca="false">IF('(入力①) 基本情報入力シート'!H130="","",'(入力①) 基本情報入力シート'!H130)</f>
        <v/>
      </c>
      <c r="H109" s="191" t="str">
        <f aca="false">IF('(入力①) 基本情報入力シート'!I130="","",'(入力①) 基本情報入力シート'!I130)</f>
        <v/>
      </c>
      <c r="I109" s="191" t="str">
        <f aca="false">IF('(入力①) 基本情報入力シート'!J130="","",'(入力①) 基本情報入力シート'!J130)</f>
        <v/>
      </c>
      <c r="J109" s="191" t="str">
        <f aca="false">IF('(入力①) 基本情報入力シート'!K130="","",'(入力①) 基本情報入力シート'!K130)</f>
        <v/>
      </c>
      <c r="K109" s="192" t="str">
        <f aca="false">IF('(入力①) 基本情報入力シート'!L130="","",'(入力①) 基本情報入力シート'!L130)</f>
        <v/>
      </c>
      <c r="L109" s="156" t="str">
        <f aca="false">IF('(入力①) 基本情報入力シート'!M130="","",'(入力①) 基本情報入力シート'!M130)</f>
        <v/>
      </c>
      <c r="M109" s="156" t="str">
        <f aca="false">IF('(入力①) 基本情報入力シート'!R130="","",'(入力①) 基本情報入力シート'!R130)</f>
        <v/>
      </c>
      <c r="N109" s="156" t="str">
        <f aca="false">IF('(入力①) 基本情報入力シート'!W130="","",'(入力①) 基本情報入力シート'!W130)</f>
        <v/>
      </c>
      <c r="O109" s="156" t="str">
        <f aca="false">IF('(入力①) 基本情報入力シート'!X130="","",'(入力①) 基本情報入力シート'!X130)</f>
        <v/>
      </c>
      <c r="P109" s="157" t="str">
        <f aca="false">IF('(入力①) 基本情報入力シート'!Y130="","",'(入力①) 基本情報入力シート'!Y130)</f>
        <v/>
      </c>
      <c r="Q109" s="158" t="str">
        <f aca="false">IF('(入力①) 基本情報入力シート'!Z130="","",'(入力①) 基本情報入力シート'!Z130)</f>
        <v/>
      </c>
      <c r="R109" s="193" t="str">
        <f aca="false">IF('(入力①) 基本情報入力シート'!AA130="","",'(入力①) 基本情報入力シート'!AA130)</f>
        <v/>
      </c>
      <c r="S109" s="194"/>
      <c r="T109" s="195"/>
      <c r="U109" s="196" t="e">
        <f aca="false">IF(P109="","",VLOOKUP(P109,))</f>
        <v>#N/A</v>
      </c>
      <c r="V109" s="197"/>
      <c r="W109" s="163" t="s">
        <v>92</v>
      </c>
      <c r="X109" s="198"/>
      <c r="Y109" s="165" t="s">
        <v>93</v>
      </c>
      <c r="Z109" s="198"/>
      <c r="AA109" s="166" t="s">
        <v>94</v>
      </c>
      <c r="AB109" s="198"/>
      <c r="AC109" s="165" t="s">
        <v>93</v>
      </c>
      <c r="AD109" s="198"/>
      <c r="AE109" s="165" t="s">
        <v>95</v>
      </c>
      <c r="AF109" s="167" t="s">
        <v>96</v>
      </c>
      <c r="AG109" s="168" t="str">
        <f aca="false">IF(X109&gt;=1,(AB109*12+AD109)-(X109*12+Z109)+1,"")</f>
        <v/>
      </c>
      <c r="AH109" s="199" t="s">
        <v>97</v>
      </c>
      <c r="AI109" s="169" t="str">
        <f aca="false">IFERROR(ROUNDDOWN(ROUND(Q109*R109,0)*U109,0)*AG109,"")</f>
        <v/>
      </c>
      <c r="AJ109" s="101"/>
      <c r="AK109" s="200" t="str">
        <f aca="false">IFERROR(IF(AND(T109="特定加算Ⅰ",OR(V109="",V109="-",V109="いずれも取得していない")),"☓","○"),"")</f>
        <v>○</v>
      </c>
      <c r="AL109" s="201" t="str">
        <f aca="false">IFERROR(IF(AND(T109="特定加算Ⅰ",OR(V109="",V109="-",V109="いずれも取得していない")),"！特定加算Ⅰが選択されています。該当する介護福祉士配置等要件を選択してください。",""),"")</f>
        <v/>
      </c>
      <c r="AM109" s="202"/>
      <c r="AN109" s="202"/>
      <c r="AO109" s="202"/>
      <c r="AP109" s="202"/>
      <c r="AQ109" s="202"/>
      <c r="AR109" s="202"/>
      <c r="AS109" s="202"/>
      <c r="AT109" s="202"/>
      <c r="AU109" s="203"/>
    </row>
    <row r="110" customFormat="false" ht="33" hidden="false" customHeight="true" outlineLevel="0" collapsed="false">
      <c r="A110" s="150" t="n">
        <f aca="false">A109+1</f>
        <v>99</v>
      </c>
      <c r="B110" s="190" t="str">
        <f aca="false">IF('(入力①) 基本情報入力シート'!C131="","",'(入力①) 基本情報入力シート'!C131)</f>
        <v/>
      </c>
      <c r="C110" s="191" t="str">
        <f aca="false">IF('(入力①) 基本情報入力シート'!D131="","",'(入力①) 基本情報入力シート'!D131)</f>
        <v/>
      </c>
      <c r="D110" s="191" t="str">
        <f aca="false">IF('(入力①) 基本情報入力シート'!E131="","",'(入力①) 基本情報入力シート'!E131)</f>
        <v/>
      </c>
      <c r="E110" s="191" t="str">
        <f aca="false">IF('(入力①) 基本情報入力シート'!F131="","",'(入力①) 基本情報入力シート'!F131)</f>
        <v/>
      </c>
      <c r="F110" s="191" t="str">
        <f aca="false">IF('(入力①) 基本情報入力シート'!G131="","",'(入力①) 基本情報入力シート'!G131)</f>
        <v/>
      </c>
      <c r="G110" s="191" t="str">
        <f aca="false">IF('(入力①) 基本情報入力シート'!H131="","",'(入力①) 基本情報入力シート'!H131)</f>
        <v/>
      </c>
      <c r="H110" s="191" t="str">
        <f aca="false">IF('(入力①) 基本情報入力シート'!I131="","",'(入力①) 基本情報入力シート'!I131)</f>
        <v/>
      </c>
      <c r="I110" s="191" t="str">
        <f aca="false">IF('(入力①) 基本情報入力シート'!J131="","",'(入力①) 基本情報入力シート'!J131)</f>
        <v/>
      </c>
      <c r="J110" s="191" t="str">
        <f aca="false">IF('(入力①) 基本情報入力シート'!K131="","",'(入力①) 基本情報入力シート'!K131)</f>
        <v/>
      </c>
      <c r="K110" s="192" t="str">
        <f aca="false">IF('(入力①) 基本情報入力シート'!L131="","",'(入力①) 基本情報入力シート'!L131)</f>
        <v/>
      </c>
      <c r="L110" s="156" t="str">
        <f aca="false">IF('(入力①) 基本情報入力シート'!M131="","",'(入力①) 基本情報入力シート'!M131)</f>
        <v/>
      </c>
      <c r="M110" s="156" t="str">
        <f aca="false">IF('(入力①) 基本情報入力シート'!R131="","",'(入力①) 基本情報入力シート'!R131)</f>
        <v/>
      </c>
      <c r="N110" s="156" t="str">
        <f aca="false">IF('(入力①) 基本情報入力シート'!W131="","",'(入力①) 基本情報入力シート'!W131)</f>
        <v/>
      </c>
      <c r="O110" s="156" t="str">
        <f aca="false">IF('(入力①) 基本情報入力シート'!X131="","",'(入力①) 基本情報入力シート'!X131)</f>
        <v/>
      </c>
      <c r="P110" s="157" t="str">
        <f aca="false">IF('(入力①) 基本情報入力シート'!Y131="","",'(入力①) 基本情報入力シート'!Y131)</f>
        <v/>
      </c>
      <c r="Q110" s="158" t="str">
        <f aca="false">IF('(入力①) 基本情報入力シート'!Z131="","",'(入力①) 基本情報入力シート'!Z131)</f>
        <v/>
      </c>
      <c r="R110" s="193" t="str">
        <f aca="false">IF('(入力①) 基本情報入力シート'!AA131="","",'(入力①) 基本情報入力シート'!AA131)</f>
        <v/>
      </c>
      <c r="S110" s="194"/>
      <c r="T110" s="195"/>
      <c r="U110" s="196" t="e">
        <f aca="false">IF(P110="","",VLOOKUP(P110,))</f>
        <v>#N/A</v>
      </c>
      <c r="V110" s="197"/>
      <c r="W110" s="163" t="s">
        <v>92</v>
      </c>
      <c r="X110" s="198"/>
      <c r="Y110" s="165" t="s">
        <v>93</v>
      </c>
      <c r="Z110" s="198"/>
      <c r="AA110" s="166" t="s">
        <v>94</v>
      </c>
      <c r="AB110" s="198"/>
      <c r="AC110" s="165" t="s">
        <v>93</v>
      </c>
      <c r="AD110" s="198"/>
      <c r="AE110" s="165" t="s">
        <v>95</v>
      </c>
      <c r="AF110" s="167" t="s">
        <v>96</v>
      </c>
      <c r="AG110" s="168" t="str">
        <f aca="false">IF(X110&gt;=1,(AB110*12+AD110)-(X110*12+Z110)+1,"")</f>
        <v/>
      </c>
      <c r="AH110" s="199" t="s">
        <v>97</v>
      </c>
      <c r="AI110" s="169" t="str">
        <f aca="false">IFERROR(ROUNDDOWN(ROUND(Q110*R110,0)*U110,0)*AG110,"")</f>
        <v/>
      </c>
      <c r="AJ110" s="101"/>
      <c r="AK110" s="200" t="str">
        <f aca="false">IFERROR(IF(AND(T110="特定加算Ⅰ",OR(V110="",V110="-",V110="いずれも取得していない")),"☓","○"),"")</f>
        <v>○</v>
      </c>
      <c r="AL110" s="201" t="str">
        <f aca="false">IFERROR(IF(AND(T110="特定加算Ⅰ",OR(V110="",V110="-",V110="いずれも取得していない")),"！特定加算Ⅰが選択されています。該当する介護福祉士配置等要件を選択してください。",""),"")</f>
        <v/>
      </c>
      <c r="AM110" s="202"/>
      <c r="AN110" s="202"/>
      <c r="AO110" s="202"/>
      <c r="AP110" s="202"/>
      <c r="AQ110" s="202"/>
      <c r="AR110" s="202"/>
      <c r="AS110" s="202"/>
      <c r="AT110" s="202"/>
      <c r="AU110" s="203"/>
    </row>
    <row r="111" customFormat="false" ht="33" hidden="false" customHeight="true" outlineLevel="0" collapsed="false">
      <c r="A111" s="150" t="n">
        <f aca="false">A110+1</f>
        <v>100</v>
      </c>
      <c r="B111" s="190" t="str">
        <f aca="false">IF('(入力①) 基本情報入力シート'!C132="","",'(入力①) 基本情報入力シート'!C132)</f>
        <v/>
      </c>
      <c r="C111" s="191" t="str">
        <f aca="false">IF('(入力①) 基本情報入力シート'!D132="","",'(入力①) 基本情報入力シート'!D132)</f>
        <v/>
      </c>
      <c r="D111" s="191" t="str">
        <f aca="false">IF('(入力①) 基本情報入力シート'!E132="","",'(入力①) 基本情報入力シート'!E132)</f>
        <v/>
      </c>
      <c r="E111" s="191" t="str">
        <f aca="false">IF('(入力①) 基本情報入力シート'!F132="","",'(入力①) 基本情報入力シート'!F132)</f>
        <v/>
      </c>
      <c r="F111" s="191" t="str">
        <f aca="false">IF('(入力①) 基本情報入力シート'!G132="","",'(入力①) 基本情報入力シート'!G132)</f>
        <v/>
      </c>
      <c r="G111" s="191" t="str">
        <f aca="false">IF('(入力①) 基本情報入力シート'!H132="","",'(入力①) 基本情報入力シート'!H132)</f>
        <v/>
      </c>
      <c r="H111" s="191" t="str">
        <f aca="false">IF('(入力①) 基本情報入力シート'!I132="","",'(入力①) 基本情報入力シート'!I132)</f>
        <v/>
      </c>
      <c r="I111" s="191" t="str">
        <f aca="false">IF('(入力①) 基本情報入力シート'!J132="","",'(入力①) 基本情報入力シート'!J132)</f>
        <v/>
      </c>
      <c r="J111" s="191" t="str">
        <f aca="false">IF('(入力①) 基本情報入力シート'!K132="","",'(入力①) 基本情報入力シート'!K132)</f>
        <v/>
      </c>
      <c r="K111" s="192" t="str">
        <f aca="false">IF('(入力①) 基本情報入力シート'!L132="","",'(入力①) 基本情報入力シート'!L132)</f>
        <v/>
      </c>
      <c r="L111" s="156" t="str">
        <f aca="false">IF('(入力①) 基本情報入力シート'!M132="","",'(入力①) 基本情報入力シート'!M132)</f>
        <v/>
      </c>
      <c r="M111" s="156" t="str">
        <f aca="false">IF('(入力①) 基本情報入力シート'!R132="","",'(入力①) 基本情報入力シート'!R132)</f>
        <v/>
      </c>
      <c r="N111" s="156" t="str">
        <f aca="false">IF('(入力①) 基本情報入力シート'!W132="","",'(入力①) 基本情報入力シート'!W132)</f>
        <v/>
      </c>
      <c r="O111" s="156" t="str">
        <f aca="false">IF('(入力①) 基本情報入力シート'!X132="","",'(入力①) 基本情報入力シート'!X132)</f>
        <v/>
      </c>
      <c r="P111" s="157" t="str">
        <f aca="false">IF('(入力①) 基本情報入力シート'!Y132="","",'(入力①) 基本情報入力シート'!Y132)</f>
        <v/>
      </c>
      <c r="Q111" s="158" t="str">
        <f aca="false">IF('(入力①) 基本情報入力シート'!Z132="","",'(入力①) 基本情報入力シート'!Z132)</f>
        <v/>
      </c>
      <c r="R111" s="193" t="str">
        <f aca="false">IF('(入力①) 基本情報入力シート'!AA132="","",'(入力①) 基本情報入力シート'!AA132)</f>
        <v/>
      </c>
      <c r="S111" s="194"/>
      <c r="T111" s="204"/>
      <c r="U111" s="196" t="e">
        <f aca="false">IF(P111="","",VLOOKUP(P111,))</f>
        <v>#N/A</v>
      </c>
      <c r="V111" s="205"/>
      <c r="W111" s="206" t="s">
        <v>92</v>
      </c>
      <c r="X111" s="207"/>
      <c r="Y111" s="208" t="s">
        <v>93</v>
      </c>
      <c r="Z111" s="207"/>
      <c r="AA111" s="209" t="s">
        <v>94</v>
      </c>
      <c r="AB111" s="207"/>
      <c r="AC111" s="208" t="s">
        <v>93</v>
      </c>
      <c r="AD111" s="207"/>
      <c r="AE111" s="208" t="s">
        <v>95</v>
      </c>
      <c r="AF111" s="210" t="s">
        <v>96</v>
      </c>
      <c r="AG111" s="211" t="str">
        <f aca="false">IF(X111&gt;=1,(AB111*12+AD111)-(X111*12+Z111)+1,"")</f>
        <v/>
      </c>
      <c r="AH111" s="212" t="s">
        <v>97</v>
      </c>
      <c r="AI111" s="213" t="str">
        <f aca="false">IFERROR(ROUNDDOWN(ROUND(Q111*R111,0)*U111,0)*AG111,"")</f>
        <v/>
      </c>
      <c r="AJ111" s="101"/>
      <c r="AK111" s="200" t="str">
        <f aca="false">IFERROR(IF(AND(T111="特定加算Ⅰ",OR(V111="",V111="-",V111="いずれも取得していない")),"☓","○"),"")</f>
        <v>○</v>
      </c>
      <c r="AL111" s="201" t="str">
        <f aca="false">IFERROR(IF(AND(T111="特定加算Ⅰ",OR(V111="",V111="-",V111="いずれも取得していない")),"！特定加算Ⅰが選択されています。該当する介護福祉士配置等要件を選択してください。",""),"")</f>
        <v/>
      </c>
      <c r="AM111" s="202"/>
      <c r="AN111" s="202"/>
      <c r="AO111" s="202"/>
      <c r="AP111" s="202"/>
      <c r="AQ111" s="202"/>
      <c r="AR111" s="202"/>
      <c r="AS111" s="202"/>
      <c r="AT111" s="202"/>
      <c r="AU111" s="203"/>
    </row>
    <row r="112" customFormat="false" ht="10.5" hidden="false" customHeight="true" outlineLevel="0" collapsed="false"/>
    <row r="113" customFormat="false" ht="20.25" hidden="false" customHeight="true" outlineLevel="0" collapsed="false"/>
    <row r="114" customFormat="false" ht="20.25" hidden="false" customHeight="true" outlineLevel="0" collapsed="false"/>
    <row r="115" customFormat="false" ht="21" hidden="false" customHeight="true" outlineLevel="0" collapsed="false"/>
  </sheetData>
  <sheetProtection sheet="true" formatCells="false" formatColumns="false" formatRows="false" insertRows="false" deleteRows="false" autoFilter="false"/>
  <autoFilter ref="L11:AI11"/>
  <mergeCells count="18">
    <mergeCell ref="A3:C3"/>
    <mergeCell ref="D3:O3"/>
    <mergeCell ref="A7:A10"/>
    <mergeCell ref="B7:K10"/>
    <mergeCell ref="L7:L10"/>
    <mergeCell ref="M7:N9"/>
    <mergeCell ref="O7:O10"/>
    <mergeCell ref="P7:P10"/>
    <mergeCell ref="Q7:Q10"/>
    <mergeCell ref="R7:R10"/>
    <mergeCell ref="T8:U8"/>
    <mergeCell ref="W8:AH8"/>
    <mergeCell ref="S9:S10"/>
    <mergeCell ref="T9:T10"/>
    <mergeCell ref="U9:U10"/>
    <mergeCell ref="V9:V10"/>
    <mergeCell ref="W9:AH10"/>
    <mergeCell ref="AI9:AI10"/>
  </mergeCells>
  <dataValidations count="3">
    <dataValidation allowBlank="true" operator="between" showDropDown="false" showErrorMessage="true" showInputMessage="true" sqref="B12:R111 X12:X111 Z12:Z111 AB12:AB111 AD12:AD111" type="none">
      <formula1>0</formula1>
      <formula2>0</formula2>
    </dataValidation>
    <dataValidation allowBlank="true" operator="between" showDropDown="false" showErrorMessage="true" showInputMessage="true" sqref="T12:T111" type="list">
      <formula1>"特定加算Ⅰ,特定加算Ⅱ"</formula1>
      <formula2>0</formula2>
    </dataValidation>
    <dataValidation allowBlank="true" operator="between" showDropDown="false" showErrorMessage="true" showInputMessage="true" sqref="S12:S111" type="list">
      <formula1>"新規,継続,区分変更"</formula1>
      <formula2>0</formula2>
    </dataValidation>
  </dataValidations>
  <printOptions headings="false" gridLines="false" gridLinesSet="true" horizontalCentered="false" verticalCentered="false"/>
  <pageMargins left="0.39375" right="0.39375" top="0.669444444444444" bottom="0.629861111111111"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A1:AL111"/>
  <sheetViews>
    <sheetView showFormulas="false" showGridLines="true" showRowColHeaders="true" showZeros="true" rightToLeft="false" tabSelected="false" showOutlineSymbols="true" defaultGridColor="true" view="normal" topLeftCell="A1" colorId="64" zoomScale="85" zoomScaleNormal="85" zoomScalePageLayoutView="70" workbookViewId="0">
      <selection pane="topLeft" activeCell="Q12" activeCellId="0" sqref="Q12"/>
    </sheetView>
  </sheetViews>
  <sheetFormatPr defaultRowHeight="13.2"/>
  <cols>
    <col collapsed="false" hidden="false" max="1" min="1" style="99" width="5.59278350515464"/>
    <col collapsed="false" hidden="false" max="11" min="2" style="99" width="2.59278350515464"/>
    <col collapsed="false" hidden="false" max="12" min="12" style="99" width="12.4123711340206"/>
    <col collapsed="false" hidden="false" max="13" min="13" style="99" width="11.5927835051546"/>
    <col collapsed="false" hidden="false" max="14" min="14" style="99" width="15.819587628866"/>
    <col collapsed="false" hidden="false" max="16" min="15" style="99" width="31.2319587628866"/>
    <col collapsed="false" hidden="false" max="18" min="17" style="99" width="11.5927835051546"/>
    <col collapsed="false" hidden="false" max="19" min="19" style="99" width="9.68556701030928"/>
    <col collapsed="false" hidden="false" max="20" min="20" style="99" width="13.639175257732"/>
    <col collapsed="false" hidden="false" max="21" min="21" style="99" width="6.68041237113402"/>
    <col collapsed="false" hidden="false" max="22" min="22" style="99" width="4.63917525773196"/>
    <col collapsed="false" hidden="false" max="23" min="23" style="99" width="3.68041237113402"/>
    <col collapsed="false" hidden="false" max="24" min="24" style="99" width="3.13917525773196"/>
    <col collapsed="false" hidden="false" max="25" min="25" style="99" width="3.68041237113402"/>
    <col collapsed="false" hidden="false" max="26" min="26" style="99" width="7.91237113402062"/>
    <col collapsed="false" hidden="false" max="27" min="27" style="99" width="3.68041237113402"/>
    <col collapsed="false" hidden="false" max="28" min="28" style="99" width="3.13917525773196"/>
    <col collapsed="false" hidden="false" max="29" min="29" style="99" width="3.68041237113402"/>
    <col collapsed="false" hidden="false" max="30" min="30" style="99" width="3.13917525773196"/>
    <col collapsed="false" hidden="false" max="31" min="31" style="99" width="2.31958762886598"/>
    <col collapsed="false" hidden="false" max="32" min="32" style="99" width="3.40721649484536"/>
    <col collapsed="false" hidden="false" max="33" min="33" style="99" width="5.72680412371134"/>
    <col collapsed="false" hidden="false" max="34" min="34" style="99" width="16.2319587628866"/>
    <col collapsed="false" hidden="false" max="35" min="35" style="99" width="10.639175257732"/>
    <col collapsed="false" hidden="false" max="36" min="36" style="99" width="11.1855670103093"/>
    <col collapsed="false" hidden="false" max="37" min="37" style="99" width="10.639175257732"/>
    <col collapsed="false" hidden="false" max="38" min="38" style="99" width="11.1855670103093"/>
    <col collapsed="false" hidden="false" max="39" min="39" style="99" width="0.819587628865979"/>
    <col collapsed="false" hidden="false" max="40" min="40" style="99" width="10.639175257732"/>
    <col collapsed="false" hidden="false" max="1025" min="41" style="99" width="2.31958762886598"/>
  </cols>
  <sheetData>
    <row r="1" customFormat="false" ht="21" hidden="false" customHeight="true" outlineLevel="0" collapsed="false">
      <c r="A1" s="100" t="s">
        <v>110</v>
      </c>
      <c r="B1" s="101"/>
      <c r="C1" s="101"/>
      <c r="D1" s="101"/>
      <c r="E1" s="101"/>
      <c r="F1" s="101"/>
      <c r="G1" s="102" t="s">
        <v>111</v>
      </c>
      <c r="M1" s="214"/>
      <c r="R1" s="215"/>
      <c r="S1" s="215"/>
      <c r="T1" s="215"/>
      <c r="U1" s="215"/>
      <c r="V1" s="215"/>
      <c r="W1" s="215"/>
      <c r="X1" s="215"/>
      <c r="Y1" s="215"/>
      <c r="Z1" s="215"/>
      <c r="AA1" s="215"/>
      <c r="AB1" s="215"/>
      <c r="AC1" s="215"/>
      <c r="AD1" s="215"/>
      <c r="AE1" s="215"/>
      <c r="AF1" s="215"/>
      <c r="AG1" s="215"/>
      <c r="AH1" s="215"/>
      <c r="AI1" s="215"/>
      <c r="AJ1" s="215"/>
      <c r="AK1" s="215"/>
      <c r="AL1" s="215"/>
    </row>
    <row r="2" customFormat="false" ht="21" hidden="false" customHeight="true" outlineLevel="0" collapsed="false">
      <c r="B2" s="214"/>
      <c r="C2" s="214"/>
      <c r="D2" s="214"/>
      <c r="E2" s="214"/>
      <c r="F2" s="214"/>
      <c r="G2" s="214"/>
      <c r="H2" s="214"/>
      <c r="I2" s="214"/>
      <c r="J2" s="214"/>
      <c r="K2" s="214"/>
      <c r="L2" s="214"/>
      <c r="M2" s="214"/>
      <c r="N2" s="214"/>
      <c r="O2" s="214"/>
      <c r="P2" s="216" t="s">
        <v>112</v>
      </c>
      <c r="Q2" s="217" t="s">
        <v>113</v>
      </c>
      <c r="R2" s="217"/>
      <c r="S2" s="217"/>
      <c r="T2" s="217"/>
      <c r="U2" s="217"/>
      <c r="V2" s="217"/>
      <c r="W2" s="217"/>
      <c r="X2" s="217"/>
      <c r="Y2" s="217"/>
      <c r="Z2" s="217"/>
      <c r="AA2" s="217"/>
      <c r="AB2" s="217"/>
      <c r="AC2" s="217"/>
      <c r="AD2" s="217"/>
      <c r="AE2" s="217"/>
      <c r="AF2" s="217"/>
      <c r="AG2" s="217"/>
      <c r="AH2" s="217"/>
      <c r="AI2" s="217"/>
      <c r="AJ2" s="217"/>
      <c r="AK2" s="217"/>
      <c r="AL2" s="215"/>
    </row>
    <row r="3" customFormat="false" ht="27" hidden="false" customHeight="true" outlineLevel="0" collapsed="false">
      <c r="A3" s="218" t="s">
        <v>49</v>
      </c>
      <c r="B3" s="218"/>
      <c r="C3" s="218"/>
      <c r="D3" s="219" t="str">
        <f aca="false">IF('(入力①) 基本情報入力シート'!M16="","",'(入力①) 基本情報入力シート'!M16)</f>
        <v/>
      </c>
      <c r="E3" s="219"/>
      <c r="F3" s="219"/>
      <c r="G3" s="219"/>
      <c r="H3" s="219"/>
      <c r="I3" s="219"/>
      <c r="J3" s="219"/>
      <c r="K3" s="219"/>
      <c r="L3" s="219"/>
      <c r="M3" s="219"/>
      <c r="N3" s="219"/>
      <c r="O3" s="219"/>
      <c r="P3" s="108"/>
      <c r="Q3" s="217"/>
      <c r="R3" s="217"/>
      <c r="S3" s="217"/>
      <c r="T3" s="217"/>
      <c r="U3" s="217"/>
      <c r="V3" s="217"/>
      <c r="W3" s="217"/>
      <c r="X3" s="217"/>
      <c r="Y3" s="217"/>
      <c r="Z3" s="217"/>
      <c r="AA3" s="217"/>
      <c r="AB3" s="217"/>
      <c r="AC3" s="217"/>
      <c r="AD3" s="217"/>
      <c r="AE3" s="217"/>
      <c r="AF3" s="217"/>
      <c r="AG3" s="217"/>
      <c r="AH3" s="217"/>
      <c r="AI3" s="217"/>
      <c r="AJ3" s="217"/>
      <c r="AK3" s="217"/>
      <c r="AL3" s="215"/>
    </row>
    <row r="4" customFormat="false" ht="21" hidden="false" customHeight="true" outlineLevel="0" collapsed="false">
      <c r="A4" s="220"/>
      <c r="B4" s="220"/>
      <c r="C4" s="220"/>
      <c r="D4" s="221"/>
      <c r="E4" s="221"/>
      <c r="F4" s="221"/>
      <c r="G4" s="221"/>
      <c r="H4" s="221"/>
      <c r="I4" s="221"/>
      <c r="J4" s="221"/>
      <c r="K4" s="221"/>
      <c r="L4" s="221"/>
      <c r="M4" s="221"/>
      <c r="N4" s="221"/>
      <c r="O4" s="221"/>
      <c r="P4" s="111"/>
      <c r="Q4" s="217"/>
      <c r="R4" s="217"/>
      <c r="S4" s="217"/>
      <c r="T4" s="217"/>
      <c r="U4" s="217"/>
      <c r="V4" s="217"/>
      <c r="W4" s="217"/>
      <c r="X4" s="217"/>
      <c r="Y4" s="217"/>
      <c r="Z4" s="217"/>
      <c r="AA4" s="217"/>
      <c r="AB4" s="217"/>
      <c r="AC4" s="217"/>
      <c r="AD4" s="217"/>
      <c r="AE4" s="217"/>
      <c r="AF4" s="217"/>
      <c r="AG4" s="217"/>
      <c r="AH4" s="217"/>
      <c r="AI4" s="217"/>
      <c r="AJ4" s="217"/>
      <c r="AK4" s="217"/>
      <c r="AL4" s="215"/>
    </row>
    <row r="5" customFormat="false" ht="27.75" hidden="false" customHeight="true" outlineLevel="0" collapsed="false">
      <c r="A5" s="112" t="s">
        <v>114</v>
      </c>
      <c r="B5" s="112"/>
      <c r="C5" s="112"/>
      <c r="D5" s="112"/>
      <c r="E5" s="112"/>
      <c r="F5" s="112"/>
      <c r="G5" s="112"/>
      <c r="H5" s="112"/>
      <c r="I5" s="112"/>
      <c r="J5" s="112"/>
      <c r="K5" s="112"/>
      <c r="L5" s="112"/>
      <c r="M5" s="112"/>
      <c r="N5" s="112"/>
      <c r="O5" s="222" t="str">
        <f aca="false">IF(SUM(AH12:AH111)=0,"",SUM(AH12:AH111))</f>
        <v/>
      </c>
      <c r="P5" s="223"/>
      <c r="Q5" s="217"/>
      <c r="R5" s="217"/>
      <c r="S5" s="217"/>
      <c r="T5" s="217"/>
      <c r="U5" s="217"/>
      <c r="V5" s="217"/>
      <c r="W5" s="217"/>
      <c r="X5" s="217"/>
      <c r="Y5" s="217"/>
      <c r="Z5" s="217"/>
      <c r="AA5" s="217"/>
      <c r="AB5" s="217"/>
      <c r="AC5" s="217"/>
      <c r="AD5" s="217"/>
      <c r="AE5" s="217"/>
      <c r="AF5" s="217"/>
      <c r="AG5" s="217"/>
      <c r="AH5" s="217"/>
      <c r="AI5" s="217"/>
      <c r="AJ5" s="217"/>
      <c r="AK5" s="217"/>
      <c r="AL5" s="215"/>
    </row>
    <row r="6" customFormat="false" ht="21" hidden="false" customHeight="true" outlineLevel="0" collapsed="false">
      <c r="R6" s="224"/>
      <c r="S6" s="224"/>
      <c r="T6" s="101"/>
      <c r="AH6" s="225"/>
    </row>
    <row r="7" customFormat="false" ht="18" hidden="false" customHeight="true" outlineLevel="0" collapsed="false">
      <c r="A7" s="226"/>
      <c r="B7" s="227" t="s">
        <v>71</v>
      </c>
      <c r="C7" s="227"/>
      <c r="D7" s="227"/>
      <c r="E7" s="227"/>
      <c r="F7" s="227"/>
      <c r="G7" s="227"/>
      <c r="H7" s="227"/>
      <c r="I7" s="227"/>
      <c r="J7" s="227"/>
      <c r="K7" s="227"/>
      <c r="L7" s="227" t="s">
        <v>72</v>
      </c>
      <c r="M7" s="228"/>
      <c r="N7" s="229"/>
      <c r="O7" s="230" t="s">
        <v>74</v>
      </c>
      <c r="P7" s="231" t="s">
        <v>75</v>
      </c>
      <c r="Q7" s="227" t="s">
        <v>115</v>
      </c>
      <c r="R7" s="232" t="s">
        <v>83</v>
      </c>
      <c r="S7" s="233" t="s">
        <v>84</v>
      </c>
      <c r="T7" s="234" t="s">
        <v>116</v>
      </c>
      <c r="U7" s="234"/>
      <c r="V7" s="234"/>
      <c r="W7" s="234"/>
      <c r="X7" s="234"/>
      <c r="Y7" s="234"/>
      <c r="Z7" s="234"/>
      <c r="AA7" s="234"/>
      <c r="AB7" s="234"/>
      <c r="AC7" s="234"/>
      <c r="AD7" s="234"/>
      <c r="AE7" s="234"/>
      <c r="AF7" s="234"/>
      <c r="AG7" s="234"/>
      <c r="AH7" s="234"/>
      <c r="AI7" s="234"/>
      <c r="AJ7" s="234"/>
      <c r="AK7" s="234"/>
      <c r="AL7" s="234"/>
    </row>
    <row r="8" customFormat="false" ht="21.75" hidden="false" customHeight="true" outlineLevel="0" collapsed="false">
      <c r="A8" s="226"/>
      <c r="B8" s="227"/>
      <c r="C8" s="227"/>
      <c r="D8" s="227"/>
      <c r="E8" s="227"/>
      <c r="F8" s="227"/>
      <c r="G8" s="227"/>
      <c r="H8" s="227"/>
      <c r="I8" s="227"/>
      <c r="J8" s="227"/>
      <c r="K8" s="227"/>
      <c r="L8" s="227"/>
      <c r="M8" s="235" t="s">
        <v>73</v>
      </c>
      <c r="N8" s="235"/>
      <c r="O8" s="230"/>
      <c r="P8" s="231"/>
      <c r="Q8" s="227"/>
      <c r="R8" s="232"/>
      <c r="S8" s="233"/>
      <c r="T8" s="236" t="s">
        <v>104</v>
      </c>
      <c r="U8" s="237" t="s">
        <v>117</v>
      </c>
      <c r="V8" s="238" t="s">
        <v>118</v>
      </c>
      <c r="W8" s="238"/>
      <c r="X8" s="238"/>
      <c r="Y8" s="238"/>
      <c r="Z8" s="238"/>
      <c r="AA8" s="238"/>
      <c r="AB8" s="238"/>
      <c r="AC8" s="238"/>
      <c r="AD8" s="238"/>
      <c r="AE8" s="238"/>
      <c r="AF8" s="238"/>
      <c r="AG8" s="238"/>
      <c r="AH8" s="122" t="s">
        <v>119</v>
      </c>
      <c r="AI8" s="239" t="s">
        <v>120</v>
      </c>
      <c r="AJ8" s="239"/>
      <c r="AK8" s="239"/>
      <c r="AL8" s="239"/>
    </row>
    <row r="9" customFormat="false" ht="13.5" hidden="false" customHeight="true" outlineLevel="0" collapsed="false">
      <c r="A9" s="226"/>
      <c r="B9" s="227"/>
      <c r="C9" s="227"/>
      <c r="D9" s="227"/>
      <c r="E9" s="227"/>
      <c r="F9" s="227"/>
      <c r="G9" s="227"/>
      <c r="H9" s="227"/>
      <c r="I9" s="227"/>
      <c r="J9" s="227"/>
      <c r="K9" s="227"/>
      <c r="L9" s="227"/>
      <c r="M9" s="240"/>
      <c r="N9" s="241"/>
      <c r="O9" s="230"/>
      <c r="P9" s="231"/>
      <c r="Q9" s="227"/>
      <c r="R9" s="232"/>
      <c r="S9" s="233"/>
      <c r="T9" s="236"/>
      <c r="U9" s="237"/>
      <c r="V9" s="238"/>
      <c r="W9" s="238"/>
      <c r="X9" s="238"/>
      <c r="Y9" s="238"/>
      <c r="Z9" s="238"/>
      <c r="AA9" s="238"/>
      <c r="AB9" s="238"/>
      <c r="AC9" s="238"/>
      <c r="AD9" s="238"/>
      <c r="AE9" s="238"/>
      <c r="AF9" s="238"/>
      <c r="AG9" s="238"/>
      <c r="AH9" s="122"/>
      <c r="AI9" s="242"/>
      <c r="AJ9" s="242"/>
      <c r="AK9" s="243"/>
      <c r="AL9" s="244"/>
    </row>
    <row r="10" customFormat="false" ht="150" hidden="false" customHeight="true" outlineLevel="0" collapsed="false">
      <c r="A10" s="226"/>
      <c r="B10" s="227"/>
      <c r="C10" s="227"/>
      <c r="D10" s="227"/>
      <c r="E10" s="227"/>
      <c r="F10" s="227"/>
      <c r="G10" s="227"/>
      <c r="H10" s="227"/>
      <c r="I10" s="227"/>
      <c r="J10" s="227"/>
      <c r="K10" s="227"/>
      <c r="L10" s="227"/>
      <c r="M10" s="245" t="s">
        <v>78</v>
      </c>
      <c r="N10" s="245" t="s">
        <v>79</v>
      </c>
      <c r="O10" s="230"/>
      <c r="P10" s="231"/>
      <c r="Q10" s="227"/>
      <c r="R10" s="232"/>
      <c r="S10" s="233"/>
      <c r="T10" s="236"/>
      <c r="U10" s="237"/>
      <c r="V10" s="238"/>
      <c r="W10" s="238"/>
      <c r="X10" s="238"/>
      <c r="Y10" s="238"/>
      <c r="Z10" s="238"/>
      <c r="AA10" s="238"/>
      <c r="AB10" s="238"/>
      <c r="AC10" s="238"/>
      <c r="AD10" s="238"/>
      <c r="AE10" s="238"/>
      <c r="AF10" s="238"/>
      <c r="AG10" s="238"/>
      <c r="AH10" s="122"/>
      <c r="AI10" s="242" t="s">
        <v>121</v>
      </c>
      <c r="AJ10" s="246" t="s">
        <v>122</v>
      </c>
      <c r="AK10" s="243" t="s">
        <v>123</v>
      </c>
      <c r="AL10" s="247" t="s">
        <v>124</v>
      </c>
    </row>
    <row r="11" customFormat="false" ht="14.4" hidden="false" customHeight="false" outlineLevel="0" collapsed="false">
      <c r="A11" s="248"/>
      <c r="B11" s="249"/>
      <c r="C11" s="250"/>
      <c r="D11" s="250"/>
      <c r="E11" s="250"/>
      <c r="F11" s="250"/>
      <c r="G11" s="250"/>
      <c r="H11" s="250"/>
      <c r="I11" s="250"/>
      <c r="J11" s="250"/>
      <c r="K11" s="241"/>
      <c r="L11" s="251"/>
      <c r="M11" s="251"/>
      <c r="N11" s="251"/>
      <c r="O11" s="252"/>
      <c r="P11" s="253"/>
      <c r="Q11" s="253"/>
      <c r="R11" s="254"/>
      <c r="S11" s="255"/>
      <c r="T11" s="128"/>
      <c r="U11" s="256"/>
      <c r="V11" s="257"/>
      <c r="W11" s="257"/>
      <c r="X11" s="257"/>
      <c r="Y11" s="257"/>
      <c r="Z11" s="257"/>
      <c r="AA11" s="257"/>
      <c r="AB11" s="257"/>
      <c r="AC11" s="257"/>
      <c r="AD11" s="257"/>
      <c r="AE11" s="257"/>
      <c r="AF11" s="257"/>
      <c r="AG11" s="257"/>
      <c r="AH11" s="254"/>
      <c r="AI11" s="258"/>
      <c r="AJ11" s="258"/>
      <c r="AK11" s="259"/>
      <c r="AL11" s="260"/>
    </row>
    <row r="12" customFormat="false" ht="36.75" hidden="false" customHeight="true" outlineLevel="0" collapsed="false">
      <c r="A12" s="261" t="n">
        <v>1</v>
      </c>
      <c r="B12" s="262" t="str">
        <f aca="false">IF('(入力①) 基本情報入力シート'!C33="","",'(入力①) 基本情報入力シート'!C33)</f>
        <v/>
      </c>
      <c r="C12" s="263" t="str">
        <f aca="false">IF('(入力①) 基本情報入力シート'!D33="","",'(入力①) 基本情報入力シート'!D33)</f>
        <v/>
      </c>
      <c r="D12" s="263" t="str">
        <f aca="false">IF('(入力①) 基本情報入力シート'!E33="","",'(入力①) 基本情報入力シート'!E33)</f>
        <v/>
      </c>
      <c r="E12" s="263" t="str">
        <f aca="false">IF('(入力①) 基本情報入力シート'!F33="","",'(入力①) 基本情報入力シート'!F33)</f>
        <v/>
      </c>
      <c r="F12" s="263" t="str">
        <f aca="false">IF('(入力①) 基本情報入力シート'!G33="","",'(入力①) 基本情報入力シート'!G33)</f>
        <v/>
      </c>
      <c r="G12" s="263" t="str">
        <f aca="false">IF('(入力①) 基本情報入力シート'!H33="","",'(入力①) 基本情報入力シート'!H33)</f>
        <v/>
      </c>
      <c r="H12" s="263" t="str">
        <f aca="false">IF('(入力①) 基本情報入力シート'!I33="","",'(入力①) 基本情報入力シート'!I33)</f>
        <v/>
      </c>
      <c r="I12" s="263" t="str">
        <f aca="false">IF('(入力①) 基本情報入力シート'!J33="","",'(入力①) 基本情報入力シート'!J33)</f>
        <v/>
      </c>
      <c r="J12" s="263" t="str">
        <f aca="false">IF('(入力①) 基本情報入力シート'!K33="","",'(入力①) 基本情報入力シート'!K33)</f>
        <v/>
      </c>
      <c r="K12" s="264" t="str">
        <f aca="false">IF('(入力①) 基本情報入力シート'!L33="","",'(入力①) 基本情報入力シート'!L33)</f>
        <v/>
      </c>
      <c r="L12" s="265" t="str">
        <f aca="false">IF('(入力①) 基本情報入力シート'!M33="","",'(入力①) 基本情報入力シート'!M33)</f>
        <v/>
      </c>
      <c r="M12" s="265" t="str">
        <f aca="false">IF('(入力①) 基本情報入力シート'!R33="","",'(入力①) 基本情報入力シート'!R33)</f>
        <v/>
      </c>
      <c r="N12" s="265" t="str">
        <f aca="false">IF('(入力①) 基本情報入力シート'!W33="","",'(入力①) 基本情報入力シート'!W33)</f>
        <v/>
      </c>
      <c r="O12" s="261" t="str">
        <f aca="false">IF('(入力①) 基本情報入力シート'!X33="","",'(入力①) 基本情報入力シート'!X33)</f>
        <v/>
      </c>
      <c r="P12" s="266" t="str">
        <f aca="false">IF('(入力①) 基本情報入力シート'!Y33="","",'(入力①) 基本情報入力シート'!Y33)</f>
        <v/>
      </c>
      <c r="Q12" s="267"/>
      <c r="R12" s="158" t="str">
        <f aca="false">IF('(入力①) 基本情報入力シート'!Z33="","",'(入力①) 基本情報入力シート'!Z33)</f>
        <v/>
      </c>
      <c r="S12" s="159" t="str">
        <f aca="false">IF('(入力①) 基本情報入力シート'!AA33="","",'(入力①) 基本情報入力シート'!AA33)</f>
        <v/>
      </c>
      <c r="T12" s="268"/>
      <c r="U12" s="269" t="e">
        <f aca="false">IF(P12="","",VLOOKUP(P12,))</f>
        <v>#N/A</v>
      </c>
      <c r="V12" s="270" t="s">
        <v>92</v>
      </c>
      <c r="W12" s="271"/>
      <c r="X12" s="272" t="s">
        <v>93</v>
      </c>
      <c r="Y12" s="271"/>
      <c r="Z12" s="273" t="s">
        <v>94</v>
      </c>
      <c r="AA12" s="271"/>
      <c r="AB12" s="270" t="s">
        <v>93</v>
      </c>
      <c r="AC12" s="271"/>
      <c r="AD12" s="270" t="s">
        <v>95</v>
      </c>
      <c r="AE12" s="274" t="s">
        <v>96</v>
      </c>
      <c r="AF12" s="275" t="str">
        <f aca="false">IF(W12&gt;=1,(AA12*12+AC12)-(W12*12+Y12)+1,"")</f>
        <v/>
      </c>
      <c r="AG12" s="276" t="s">
        <v>97</v>
      </c>
      <c r="AH12" s="277" t="str">
        <f aca="false">IFERROR(ROUNDDOWN(ROUND(R12*S12,0)*U12,0)*AF12,"")</f>
        <v/>
      </c>
      <c r="AI12" s="278"/>
      <c r="AJ12" s="278"/>
      <c r="AK12" s="279"/>
      <c r="AL12" s="280"/>
    </row>
    <row r="13" customFormat="false" ht="36.75" hidden="false" customHeight="true" outlineLevel="0" collapsed="false">
      <c r="A13" s="261" t="n">
        <f aca="false">A12+1</f>
        <v>2</v>
      </c>
      <c r="B13" s="262" t="str">
        <f aca="false">IF('(入力①) 基本情報入力シート'!C34="","",'(入力①) 基本情報入力シート'!C34)</f>
        <v/>
      </c>
      <c r="C13" s="263" t="str">
        <f aca="false">IF('(入力①) 基本情報入力シート'!D34="","",'(入力①) 基本情報入力シート'!D34)</f>
        <v/>
      </c>
      <c r="D13" s="263" t="str">
        <f aca="false">IF('(入力①) 基本情報入力シート'!E34="","",'(入力①) 基本情報入力シート'!E34)</f>
        <v/>
      </c>
      <c r="E13" s="263" t="str">
        <f aca="false">IF('(入力①) 基本情報入力シート'!F34="","",'(入力①) 基本情報入力シート'!F34)</f>
        <v/>
      </c>
      <c r="F13" s="263" t="str">
        <f aca="false">IF('(入力①) 基本情報入力シート'!G34="","",'(入力①) 基本情報入力シート'!G34)</f>
        <v/>
      </c>
      <c r="G13" s="263" t="str">
        <f aca="false">IF('(入力①) 基本情報入力シート'!H34="","",'(入力①) 基本情報入力シート'!H34)</f>
        <v/>
      </c>
      <c r="H13" s="263" t="str">
        <f aca="false">IF('(入力①) 基本情報入力シート'!I34="","",'(入力①) 基本情報入力シート'!I34)</f>
        <v/>
      </c>
      <c r="I13" s="263" t="str">
        <f aca="false">IF('(入力①) 基本情報入力シート'!J34="","",'(入力①) 基本情報入力シート'!J34)</f>
        <v/>
      </c>
      <c r="J13" s="263" t="str">
        <f aca="false">IF('(入力①) 基本情報入力シート'!K34="","",'(入力①) 基本情報入力シート'!K34)</f>
        <v/>
      </c>
      <c r="K13" s="264" t="str">
        <f aca="false">IF('(入力①) 基本情報入力シート'!L34="","",'(入力①) 基本情報入力シート'!L34)</f>
        <v/>
      </c>
      <c r="L13" s="265" t="str">
        <f aca="false">IF('(入力①) 基本情報入力シート'!M34="","",'(入力①) 基本情報入力シート'!M34)</f>
        <v/>
      </c>
      <c r="M13" s="265" t="str">
        <f aca="false">IF('(入力①) 基本情報入力シート'!R34="","",'(入力①) 基本情報入力シート'!R34)</f>
        <v/>
      </c>
      <c r="N13" s="265" t="str">
        <f aca="false">IF('(入力①) 基本情報入力シート'!W34="","",'(入力①) 基本情報入力シート'!W34)</f>
        <v/>
      </c>
      <c r="O13" s="261" t="str">
        <f aca="false">IF('(入力①) 基本情報入力シート'!X34="","",'(入力①) 基本情報入力シート'!X34)</f>
        <v/>
      </c>
      <c r="P13" s="266" t="str">
        <f aca="false">IF('(入力①) 基本情報入力シート'!Y34="","",'(入力①) 基本情報入力シート'!Y34)</f>
        <v/>
      </c>
      <c r="Q13" s="267"/>
      <c r="R13" s="158" t="str">
        <f aca="false">IF('(入力①) 基本情報入力シート'!Z34="","",'(入力①) 基本情報入力シート'!Z34)</f>
        <v/>
      </c>
      <c r="S13" s="159" t="str">
        <f aca="false">IF('(入力①) 基本情報入力シート'!AA34="","",'(入力①) 基本情報入力シート'!AA34)</f>
        <v/>
      </c>
      <c r="T13" s="268"/>
      <c r="U13" s="269" t="e">
        <f aca="false">IF(P13="","",VLOOKUP(P13,))</f>
        <v>#N/A</v>
      </c>
      <c r="V13" s="270" t="s">
        <v>92</v>
      </c>
      <c r="W13" s="271"/>
      <c r="X13" s="272" t="s">
        <v>93</v>
      </c>
      <c r="Y13" s="271"/>
      <c r="Z13" s="273" t="s">
        <v>94</v>
      </c>
      <c r="AA13" s="271"/>
      <c r="AB13" s="270" t="s">
        <v>93</v>
      </c>
      <c r="AC13" s="271"/>
      <c r="AD13" s="270" t="s">
        <v>95</v>
      </c>
      <c r="AE13" s="274" t="s">
        <v>96</v>
      </c>
      <c r="AF13" s="275" t="str">
        <f aca="false">IF(W13&gt;=1,(AA13*12+AC13)-(W13*12+Y13)+1,"")</f>
        <v/>
      </c>
      <c r="AG13" s="276" t="s">
        <v>97</v>
      </c>
      <c r="AH13" s="277" t="str">
        <f aca="false">IFERROR(ROUNDDOWN(ROUND(R13*S13,0)*U13,0)*AF13,"")</f>
        <v/>
      </c>
      <c r="AI13" s="278"/>
      <c r="AJ13" s="278"/>
      <c r="AK13" s="278"/>
      <c r="AL13" s="280"/>
    </row>
    <row r="14" customFormat="false" ht="36.75" hidden="false" customHeight="true" outlineLevel="0" collapsed="false">
      <c r="A14" s="261" t="n">
        <f aca="false">A13+1</f>
        <v>3</v>
      </c>
      <c r="B14" s="262" t="str">
        <f aca="false">IF('(入力①) 基本情報入力シート'!C35="","",'(入力①) 基本情報入力シート'!C35)</f>
        <v/>
      </c>
      <c r="C14" s="263" t="str">
        <f aca="false">IF('(入力①) 基本情報入力シート'!D35="","",'(入力①) 基本情報入力シート'!D35)</f>
        <v/>
      </c>
      <c r="D14" s="263" t="str">
        <f aca="false">IF('(入力①) 基本情報入力シート'!E35="","",'(入力①) 基本情報入力シート'!E35)</f>
        <v/>
      </c>
      <c r="E14" s="263" t="str">
        <f aca="false">IF('(入力①) 基本情報入力シート'!F35="","",'(入力①) 基本情報入力シート'!F35)</f>
        <v/>
      </c>
      <c r="F14" s="263" t="str">
        <f aca="false">IF('(入力①) 基本情報入力シート'!G35="","",'(入力①) 基本情報入力シート'!G35)</f>
        <v/>
      </c>
      <c r="G14" s="263" t="str">
        <f aca="false">IF('(入力①) 基本情報入力シート'!H35="","",'(入力①) 基本情報入力シート'!H35)</f>
        <v/>
      </c>
      <c r="H14" s="263" t="str">
        <f aca="false">IF('(入力①) 基本情報入力シート'!I35="","",'(入力①) 基本情報入力シート'!I35)</f>
        <v/>
      </c>
      <c r="I14" s="263" t="str">
        <f aca="false">IF('(入力①) 基本情報入力シート'!J35="","",'(入力①) 基本情報入力シート'!J35)</f>
        <v/>
      </c>
      <c r="J14" s="263" t="str">
        <f aca="false">IF('(入力①) 基本情報入力シート'!K35="","",'(入力①) 基本情報入力シート'!K35)</f>
        <v/>
      </c>
      <c r="K14" s="264" t="str">
        <f aca="false">IF('(入力①) 基本情報入力シート'!L35="","",'(入力①) 基本情報入力シート'!L35)</f>
        <v/>
      </c>
      <c r="L14" s="265" t="str">
        <f aca="false">IF('(入力①) 基本情報入力シート'!M35="","",'(入力①) 基本情報入力シート'!M35)</f>
        <v/>
      </c>
      <c r="M14" s="265" t="str">
        <f aca="false">IF('(入力①) 基本情報入力シート'!R35="","",'(入力①) 基本情報入力シート'!R35)</f>
        <v/>
      </c>
      <c r="N14" s="265" t="str">
        <f aca="false">IF('(入力①) 基本情報入力シート'!W35="","",'(入力①) 基本情報入力シート'!W35)</f>
        <v/>
      </c>
      <c r="O14" s="261" t="str">
        <f aca="false">IF('(入力①) 基本情報入力シート'!X35="","",'(入力①) 基本情報入力シート'!X35)</f>
        <v/>
      </c>
      <c r="P14" s="266" t="str">
        <f aca="false">IF('(入力①) 基本情報入力シート'!Y35="","",'(入力①) 基本情報入力シート'!Y35)</f>
        <v/>
      </c>
      <c r="Q14" s="267"/>
      <c r="R14" s="158" t="str">
        <f aca="false">IF('(入力①) 基本情報入力シート'!Z35="","",'(入力①) 基本情報入力シート'!Z35)</f>
        <v/>
      </c>
      <c r="S14" s="159" t="str">
        <f aca="false">IF('(入力①) 基本情報入力シート'!AA35="","",'(入力①) 基本情報入力シート'!AA35)</f>
        <v/>
      </c>
      <c r="T14" s="268"/>
      <c r="U14" s="269" t="e">
        <f aca="false">IF(P14="","",VLOOKUP(P14,))</f>
        <v>#N/A</v>
      </c>
      <c r="V14" s="270" t="s">
        <v>92</v>
      </c>
      <c r="W14" s="271"/>
      <c r="X14" s="272" t="s">
        <v>93</v>
      </c>
      <c r="Y14" s="271"/>
      <c r="Z14" s="273" t="s">
        <v>94</v>
      </c>
      <c r="AA14" s="271"/>
      <c r="AB14" s="270" t="s">
        <v>93</v>
      </c>
      <c r="AC14" s="271"/>
      <c r="AD14" s="270" t="s">
        <v>95</v>
      </c>
      <c r="AE14" s="274" t="s">
        <v>96</v>
      </c>
      <c r="AF14" s="275" t="str">
        <f aca="false">IF(W14&gt;=1,(AA14*12+AC14)-(W14*12+Y14)+1,"")</f>
        <v/>
      </c>
      <c r="AG14" s="276" t="s">
        <v>97</v>
      </c>
      <c r="AH14" s="277" t="str">
        <f aca="false">IFERROR(ROUNDDOWN(ROUND(R14*S14,0)*U14,0)*AF14,"")</f>
        <v/>
      </c>
      <c r="AI14" s="278"/>
      <c r="AJ14" s="278"/>
      <c r="AK14" s="278"/>
      <c r="AL14" s="280"/>
    </row>
    <row r="15" customFormat="false" ht="36.75" hidden="false" customHeight="true" outlineLevel="0" collapsed="false">
      <c r="A15" s="261" t="n">
        <f aca="false">A14+1</f>
        <v>4</v>
      </c>
      <c r="B15" s="262" t="str">
        <f aca="false">IF('(入力①) 基本情報入力シート'!C36="","",'(入力①) 基本情報入力シート'!C36)</f>
        <v/>
      </c>
      <c r="C15" s="263" t="str">
        <f aca="false">IF('(入力①) 基本情報入力シート'!D36="","",'(入力①) 基本情報入力シート'!D36)</f>
        <v/>
      </c>
      <c r="D15" s="263" t="str">
        <f aca="false">IF('(入力①) 基本情報入力シート'!E36="","",'(入力①) 基本情報入力シート'!E36)</f>
        <v/>
      </c>
      <c r="E15" s="263" t="str">
        <f aca="false">IF('(入力①) 基本情報入力シート'!F36="","",'(入力①) 基本情報入力シート'!F36)</f>
        <v/>
      </c>
      <c r="F15" s="263" t="str">
        <f aca="false">IF('(入力①) 基本情報入力シート'!G36="","",'(入力①) 基本情報入力シート'!G36)</f>
        <v/>
      </c>
      <c r="G15" s="263" t="str">
        <f aca="false">IF('(入力①) 基本情報入力シート'!H36="","",'(入力①) 基本情報入力シート'!H36)</f>
        <v/>
      </c>
      <c r="H15" s="263" t="str">
        <f aca="false">IF('(入力①) 基本情報入力シート'!I36="","",'(入力①) 基本情報入力シート'!I36)</f>
        <v/>
      </c>
      <c r="I15" s="263" t="str">
        <f aca="false">IF('(入力①) 基本情報入力シート'!J36="","",'(入力①) 基本情報入力シート'!J36)</f>
        <v/>
      </c>
      <c r="J15" s="263" t="str">
        <f aca="false">IF('(入力①) 基本情報入力シート'!K36="","",'(入力①) 基本情報入力シート'!K36)</f>
        <v/>
      </c>
      <c r="K15" s="264" t="str">
        <f aca="false">IF('(入力①) 基本情報入力シート'!L36="","",'(入力①) 基本情報入力シート'!L36)</f>
        <v/>
      </c>
      <c r="L15" s="265" t="str">
        <f aca="false">IF('(入力①) 基本情報入力シート'!M36="","",'(入力①) 基本情報入力シート'!M36)</f>
        <v/>
      </c>
      <c r="M15" s="265" t="str">
        <f aca="false">IF('(入力①) 基本情報入力シート'!R36="","",'(入力①) 基本情報入力シート'!R36)</f>
        <v/>
      </c>
      <c r="N15" s="265" t="str">
        <f aca="false">IF('(入力①) 基本情報入力シート'!W36="","",'(入力①) 基本情報入力シート'!W36)</f>
        <v/>
      </c>
      <c r="O15" s="261" t="str">
        <f aca="false">IF('(入力①) 基本情報入力シート'!X36="","",'(入力①) 基本情報入力シート'!X36)</f>
        <v/>
      </c>
      <c r="P15" s="266" t="str">
        <f aca="false">IF('(入力①) 基本情報入力シート'!Y36="","",'(入力①) 基本情報入力シート'!Y36)</f>
        <v/>
      </c>
      <c r="Q15" s="267"/>
      <c r="R15" s="158" t="str">
        <f aca="false">IF('(入力①) 基本情報入力シート'!Z36="","",'(入力①) 基本情報入力シート'!Z36)</f>
        <v/>
      </c>
      <c r="S15" s="159" t="str">
        <f aca="false">IF('(入力①) 基本情報入力シート'!AA36="","",'(入力①) 基本情報入力シート'!AA36)</f>
        <v/>
      </c>
      <c r="T15" s="268"/>
      <c r="U15" s="269" t="e">
        <f aca="false">IF(P15="","",VLOOKUP(P15,))</f>
        <v>#N/A</v>
      </c>
      <c r="V15" s="270" t="s">
        <v>92</v>
      </c>
      <c r="W15" s="271"/>
      <c r="X15" s="272" t="s">
        <v>93</v>
      </c>
      <c r="Y15" s="271"/>
      <c r="Z15" s="273" t="s">
        <v>94</v>
      </c>
      <c r="AA15" s="271"/>
      <c r="AB15" s="270" t="s">
        <v>93</v>
      </c>
      <c r="AC15" s="271"/>
      <c r="AD15" s="270" t="s">
        <v>95</v>
      </c>
      <c r="AE15" s="274" t="s">
        <v>96</v>
      </c>
      <c r="AF15" s="275" t="str">
        <f aca="false">IF(W15&gt;=1,(AA15*12+AC15)-(W15*12+Y15)+1,"")</f>
        <v/>
      </c>
      <c r="AG15" s="276" t="s">
        <v>97</v>
      </c>
      <c r="AH15" s="277" t="str">
        <f aca="false">IFERROR(ROUNDDOWN(ROUND(R15*S15,0)*U15,0)*AF15,"")</f>
        <v/>
      </c>
      <c r="AI15" s="278"/>
      <c r="AJ15" s="278"/>
      <c r="AK15" s="278"/>
      <c r="AL15" s="280"/>
    </row>
    <row r="16" customFormat="false" ht="36.75" hidden="false" customHeight="true" outlineLevel="0" collapsed="false">
      <c r="A16" s="261" t="n">
        <f aca="false">A15+1</f>
        <v>5</v>
      </c>
      <c r="B16" s="262" t="str">
        <f aca="false">IF('(入力①) 基本情報入力シート'!C37="","",'(入力①) 基本情報入力シート'!C37)</f>
        <v/>
      </c>
      <c r="C16" s="263" t="str">
        <f aca="false">IF('(入力①) 基本情報入力シート'!D37="","",'(入力①) 基本情報入力シート'!D37)</f>
        <v/>
      </c>
      <c r="D16" s="263" t="str">
        <f aca="false">IF('(入力①) 基本情報入力シート'!E37="","",'(入力①) 基本情報入力シート'!E37)</f>
        <v/>
      </c>
      <c r="E16" s="263" t="str">
        <f aca="false">IF('(入力①) 基本情報入力シート'!F37="","",'(入力①) 基本情報入力シート'!F37)</f>
        <v/>
      </c>
      <c r="F16" s="263" t="str">
        <f aca="false">IF('(入力①) 基本情報入力シート'!G37="","",'(入力①) 基本情報入力シート'!G37)</f>
        <v/>
      </c>
      <c r="G16" s="263" t="str">
        <f aca="false">IF('(入力①) 基本情報入力シート'!H37="","",'(入力①) 基本情報入力シート'!H37)</f>
        <v/>
      </c>
      <c r="H16" s="263" t="str">
        <f aca="false">IF('(入力①) 基本情報入力シート'!I37="","",'(入力①) 基本情報入力シート'!I37)</f>
        <v/>
      </c>
      <c r="I16" s="263" t="str">
        <f aca="false">IF('(入力①) 基本情報入力シート'!J37="","",'(入力①) 基本情報入力シート'!J37)</f>
        <v/>
      </c>
      <c r="J16" s="263" t="str">
        <f aca="false">IF('(入力①) 基本情報入力シート'!K37="","",'(入力①) 基本情報入力シート'!K37)</f>
        <v/>
      </c>
      <c r="K16" s="264" t="str">
        <f aca="false">IF('(入力①) 基本情報入力シート'!L37="","",'(入力①) 基本情報入力シート'!L37)</f>
        <v/>
      </c>
      <c r="L16" s="265" t="str">
        <f aca="false">IF('(入力①) 基本情報入力シート'!M37="","",'(入力①) 基本情報入力シート'!M37)</f>
        <v/>
      </c>
      <c r="M16" s="265" t="str">
        <f aca="false">IF('(入力①) 基本情報入力シート'!R37="","",'(入力①) 基本情報入力シート'!R37)</f>
        <v/>
      </c>
      <c r="N16" s="265" t="str">
        <f aca="false">IF('(入力①) 基本情報入力シート'!W37="","",'(入力①) 基本情報入力シート'!W37)</f>
        <v/>
      </c>
      <c r="O16" s="261" t="str">
        <f aca="false">IF('(入力①) 基本情報入力シート'!X37="","",'(入力①) 基本情報入力シート'!X37)</f>
        <v/>
      </c>
      <c r="P16" s="266" t="str">
        <f aca="false">IF('(入力①) 基本情報入力シート'!Y37="","",'(入力①) 基本情報入力シート'!Y37)</f>
        <v/>
      </c>
      <c r="Q16" s="267"/>
      <c r="R16" s="158" t="str">
        <f aca="false">IF('(入力①) 基本情報入力シート'!Z37="","",'(入力①) 基本情報入力シート'!Z37)</f>
        <v/>
      </c>
      <c r="S16" s="159" t="str">
        <f aca="false">IF('(入力①) 基本情報入力シート'!AA37="","",'(入力①) 基本情報入力シート'!AA37)</f>
        <v/>
      </c>
      <c r="T16" s="268"/>
      <c r="U16" s="269" t="e">
        <f aca="false">IF(P16="","",VLOOKUP(P16,))</f>
        <v>#N/A</v>
      </c>
      <c r="V16" s="270" t="s">
        <v>92</v>
      </c>
      <c r="W16" s="271"/>
      <c r="X16" s="272" t="s">
        <v>93</v>
      </c>
      <c r="Y16" s="271"/>
      <c r="Z16" s="273" t="s">
        <v>94</v>
      </c>
      <c r="AA16" s="271"/>
      <c r="AB16" s="270" t="s">
        <v>93</v>
      </c>
      <c r="AC16" s="271"/>
      <c r="AD16" s="270" t="s">
        <v>95</v>
      </c>
      <c r="AE16" s="274" t="s">
        <v>96</v>
      </c>
      <c r="AF16" s="275" t="str">
        <f aca="false">IF(W16&gt;=1,(AA16*12+AC16)-(W16*12+Y16)+1,"")</f>
        <v/>
      </c>
      <c r="AG16" s="276" t="s">
        <v>97</v>
      </c>
      <c r="AH16" s="277" t="str">
        <f aca="false">IFERROR(ROUNDDOWN(ROUND(R16*S16,0)*U16,0)*AF16,"")</f>
        <v/>
      </c>
      <c r="AI16" s="278"/>
      <c r="AJ16" s="278"/>
      <c r="AK16" s="278"/>
      <c r="AL16" s="280"/>
    </row>
    <row r="17" customFormat="false" ht="36.75" hidden="false" customHeight="true" outlineLevel="0" collapsed="false">
      <c r="A17" s="261" t="n">
        <f aca="false">A16+1</f>
        <v>6</v>
      </c>
      <c r="B17" s="262" t="str">
        <f aca="false">IF('(入力①) 基本情報入力シート'!C38="","",'(入力①) 基本情報入力シート'!C38)</f>
        <v/>
      </c>
      <c r="C17" s="263" t="str">
        <f aca="false">IF('(入力①) 基本情報入力シート'!D38="","",'(入力①) 基本情報入力シート'!D38)</f>
        <v/>
      </c>
      <c r="D17" s="263" t="str">
        <f aca="false">IF('(入力①) 基本情報入力シート'!E38="","",'(入力①) 基本情報入力シート'!E38)</f>
        <v/>
      </c>
      <c r="E17" s="263" t="str">
        <f aca="false">IF('(入力①) 基本情報入力シート'!F38="","",'(入力①) 基本情報入力シート'!F38)</f>
        <v/>
      </c>
      <c r="F17" s="263" t="str">
        <f aca="false">IF('(入力①) 基本情報入力シート'!G38="","",'(入力①) 基本情報入力シート'!G38)</f>
        <v/>
      </c>
      <c r="G17" s="263" t="str">
        <f aca="false">IF('(入力①) 基本情報入力シート'!H38="","",'(入力①) 基本情報入力シート'!H38)</f>
        <v/>
      </c>
      <c r="H17" s="263" t="str">
        <f aca="false">IF('(入力①) 基本情報入力シート'!I38="","",'(入力①) 基本情報入力シート'!I38)</f>
        <v/>
      </c>
      <c r="I17" s="263" t="str">
        <f aca="false">IF('(入力①) 基本情報入力シート'!J38="","",'(入力①) 基本情報入力シート'!J38)</f>
        <v/>
      </c>
      <c r="J17" s="263" t="str">
        <f aca="false">IF('(入力①) 基本情報入力シート'!K38="","",'(入力①) 基本情報入力シート'!K38)</f>
        <v/>
      </c>
      <c r="K17" s="264" t="str">
        <f aca="false">IF('(入力①) 基本情報入力シート'!L38="","",'(入力①) 基本情報入力シート'!L38)</f>
        <v/>
      </c>
      <c r="L17" s="265" t="str">
        <f aca="false">IF('(入力①) 基本情報入力シート'!M38="","",'(入力①) 基本情報入力シート'!M38)</f>
        <v/>
      </c>
      <c r="M17" s="265" t="str">
        <f aca="false">IF('(入力①) 基本情報入力シート'!R38="","",'(入力①) 基本情報入力シート'!R38)</f>
        <v/>
      </c>
      <c r="N17" s="265" t="str">
        <f aca="false">IF('(入力①) 基本情報入力シート'!W38="","",'(入力①) 基本情報入力シート'!W38)</f>
        <v/>
      </c>
      <c r="O17" s="261" t="str">
        <f aca="false">IF('(入力①) 基本情報入力シート'!X38="","",'(入力①) 基本情報入力シート'!X38)</f>
        <v/>
      </c>
      <c r="P17" s="266" t="str">
        <f aca="false">IF('(入力①) 基本情報入力シート'!Y38="","",'(入力①) 基本情報入力シート'!Y38)</f>
        <v/>
      </c>
      <c r="Q17" s="267"/>
      <c r="R17" s="158" t="str">
        <f aca="false">IF('(入力①) 基本情報入力シート'!Z38="","",'(入力①) 基本情報入力シート'!Z38)</f>
        <v/>
      </c>
      <c r="S17" s="159" t="str">
        <f aca="false">IF('(入力①) 基本情報入力シート'!AA38="","",'(入力①) 基本情報入力シート'!AA38)</f>
        <v/>
      </c>
      <c r="T17" s="268"/>
      <c r="U17" s="269" t="e">
        <f aca="false">IF(P17="","",VLOOKUP(P17,))</f>
        <v>#N/A</v>
      </c>
      <c r="V17" s="270" t="s">
        <v>92</v>
      </c>
      <c r="W17" s="271"/>
      <c r="X17" s="272" t="s">
        <v>93</v>
      </c>
      <c r="Y17" s="271"/>
      <c r="Z17" s="273" t="s">
        <v>94</v>
      </c>
      <c r="AA17" s="271"/>
      <c r="AB17" s="270" t="s">
        <v>93</v>
      </c>
      <c r="AC17" s="271"/>
      <c r="AD17" s="270" t="s">
        <v>95</v>
      </c>
      <c r="AE17" s="274" t="s">
        <v>96</v>
      </c>
      <c r="AF17" s="275" t="str">
        <f aca="false">IF(W17&gt;=1,(AA17*12+AC17)-(W17*12+Y17)+1,"")</f>
        <v/>
      </c>
      <c r="AG17" s="276" t="s">
        <v>97</v>
      </c>
      <c r="AH17" s="277" t="str">
        <f aca="false">IFERROR(ROUNDDOWN(ROUND(R17*S17,0)*U17,0)*AF17,"")</f>
        <v/>
      </c>
      <c r="AI17" s="278"/>
      <c r="AJ17" s="278"/>
      <c r="AK17" s="278"/>
      <c r="AL17" s="280"/>
    </row>
    <row r="18" customFormat="false" ht="36.75" hidden="false" customHeight="true" outlineLevel="0" collapsed="false">
      <c r="A18" s="261" t="n">
        <f aca="false">A17+1</f>
        <v>7</v>
      </c>
      <c r="B18" s="262" t="str">
        <f aca="false">IF('(入力①) 基本情報入力シート'!C39="","",'(入力①) 基本情報入力シート'!C39)</f>
        <v/>
      </c>
      <c r="C18" s="263" t="str">
        <f aca="false">IF('(入力①) 基本情報入力シート'!D39="","",'(入力①) 基本情報入力シート'!D39)</f>
        <v/>
      </c>
      <c r="D18" s="263" t="str">
        <f aca="false">IF('(入力①) 基本情報入力シート'!E39="","",'(入力①) 基本情報入力シート'!E39)</f>
        <v/>
      </c>
      <c r="E18" s="263" t="str">
        <f aca="false">IF('(入力①) 基本情報入力シート'!F39="","",'(入力①) 基本情報入力シート'!F39)</f>
        <v/>
      </c>
      <c r="F18" s="263" t="str">
        <f aca="false">IF('(入力①) 基本情報入力シート'!G39="","",'(入力①) 基本情報入力シート'!G39)</f>
        <v/>
      </c>
      <c r="G18" s="263" t="str">
        <f aca="false">IF('(入力①) 基本情報入力シート'!H39="","",'(入力①) 基本情報入力シート'!H39)</f>
        <v/>
      </c>
      <c r="H18" s="263" t="str">
        <f aca="false">IF('(入力①) 基本情報入力シート'!I39="","",'(入力①) 基本情報入力シート'!I39)</f>
        <v/>
      </c>
      <c r="I18" s="263" t="str">
        <f aca="false">IF('(入力①) 基本情報入力シート'!J39="","",'(入力①) 基本情報入力シート'!J39)</f>
        <v/>
      </c>
      <c r="J18" s="263" t="str">
        <f aca="false">IF('(入力①) 基本情報入力シート'!K39="","",'(入力①) 基本情報入力シート'!K39)</f>
        <v/>
      </c>
      <c r="K18" s="264" t="str">
        <f aca="false">IF('(入力①) 基本情報入力シート'!L39="","",'(入力①) 基本情報入力シート'!L39)</f>
        <v/>
      </c>
      <c r="L18" s="265" t="str">
        <f aca="false">IF('(入力①) 基本情報入力シート'!M39="","",'(入力①) 基本情報入力シート'!M39)</f>
        <v/>
      </c>
      <c r="M18" s="265" t="str">
        <f aca="false">IF('(入力①) 基本情報入力シート'!R39="","",'(入力①) 基本情報入力シート'!R39)</f>
        <v/>
      </c>
      <c r="N18" s="265" t="str">
        <f aca="false">IF('(入力①) 基本情報入力シート'!W39="","",'(入力①) 基本情報入力シート'!W39)</f>
        <v/>
      </c>
      <c r="O18" s="261" t="str">
        <f aca="false">IF('(入力①) 基本情報入力シート'!X39="","",'(入力①) 基本情報入力シート'!X39)</f>
        <v/>
      </c>
      <c r="P18" s="266" t="str">
        <f aca="false">IF('(入力①) 基本情報入力シート'!Y39="","",'(入力①) 基本情報入力シート'!Y39)</f>
        <v/>
      </c>
      <c r="Q18" s="267"/>
      <c r="R18" s="158" t="str">
        <f aca="false">IF('(入力①) 基本情報入力シート'!Z39="","",'(入力①) 基本情報入力シート'!Z39)</f>
        <v/>
      </c>
      <c r="S18" s="159" t="str">
        <f aca="false">IF('(入力①) 基本情報入力シート'!AA39="","",'(入力①) 基本情報入力シート'!AA39)</f>
        <v/>
      </c>
      <c r="T18" s="268"/>
      <c r="U18" s="269" t="e">
        <f aca="false">IF(P18="","",VLOOKUP(P18,))</f>
        <v>#N/A</v>
      </c>
      <c r="V18" s="270" t="s">
        <v>92</v>
      </c>
      <c r="W18" s="271"/>
      <c r="X18" s="272" t="s">
        <v>93</v>
      </c>
      <c r="Y18" s="271"/>
      <c r="Z18" s="273" t="s">
        <v>94</v>
      </c>
      <c r="AA18" s="271"/>
      <c r="AB18" s="270" t="s">
        <v>93</v>
      </c>
      <c r="AC18" s="271"/>
      <c r="AD18" s="270" t="s">
        <v>95</v>
      </c>
      <c r="AE18" s="274" t="s">
        <v>96</v>
      </c>
      <c r="AF18" s="275" t="str">
        <f aca="false">IF(W18&gt;=1,(AA18*12+AC18)-(W18*12+Y18)+1,"")</f>
        <v/>
      </c>
      <c r="AG18" s="276" t="s">
        <v>97</v>
      </c>
      <c r="AH18" s="277" t="str">
        <f aca="false">IFERROR(ROUNDDOWN(ROUND(R18*S18,0)*U18,0)*AF18,"")</f>
        <v/>
      </c>
      <c r="AI18" s="278"/>
      <c r="AJ18" s="278"/>
      <c r="AK18" s="278"/>
      <c r="AL18" s="280"/>
    </row>
    <row r="19" customFormat="false" ht="36.75" hidden="false" customHeight="true" outlineLevel="0" collapsed="false">
      <c r="A19" s="261" t="n">
        <f aca="false">A18+1</f>
        <v>8</v>
      </c>
      <c r="B19" s="262" t="str">
        <f aca="false">IF('(入力①) 基本情報入力シート'!C40="","",'(入力①) 基本情報入力シート'!C40)</f>
        <v/>
      </c>
      <c r="C19" s="263" t="str">
        <f aca="false">IF('(入力①) 基本情報入力シート'!D40="","",'(入力①) 基本情報入力シート'!D40)</f>
        <v/>
      </c>
      <c r="D19" s="263" t="str">
        <f aca="false">IF('(入力①) 基本情報入力シート'!E40="","",'(入力①) 基本情報入力シート'!E40)</f>
        <v/>
      </c>
      <c r="E19" s="263" t="str">
        <f aca="false">IF('(入力①) 基本情報入力シート'!F40="","",'(入力①) 基本情報入力シート'!F40)</f>
        <v/>
      </c>
      <c r="F19" s="263" t="str">
        <f aca="false">IF('(入力①) 基本情報入力シート'!G40="","",'(入力①) 基本情報入力シート'!G40)</f>
        <v/>
      </c>
      <c r="G19" s="263" t="str">
        <f aca="false">IF('(入力①) 基本情報入力シート'!H40="","",'(入力①) 基本情報入力シート'!H40)</f>
        <v/>
      </c>
      <c r="H19" s="263" t="str">
        <f aca="false">IF('(入力①) 基本情報入力シート'!I40="","",'(入力①) 基本情報入力シート'!I40)</f>
        <v/>
      </c>
      <c r="I19" s="263" t="str">
        <f aca="false">IF('(入力①) 基本情報入力シート'!J40="","",'(入力①) 基本情報入力シート'!J40)</f>
        <v/>
      </c>
      <c r="J19" s="263" t="str">
        <f aca="false">IF('(入力①) 基本情報入力シート'!K40="","",'(入力①) 基本情報入力シート'!K40)</f>
        <v/>
      </c>
      <c r="K19" s="264" t="str">
        <f aca="false">IF('(入力①) 基本情報入力シート'!L40="","",'(入力①) 基本情報入力シート'!L40)</f>
        <v/>
      </c>
      <c r="L19" s="265" t="str">
        <f aca="false">IF('(入力①) 基本情報入力シート'!M40="","",'(入力①) 基本情報入力シート'!M40)</f>
        <v/>
      </c>
      <c r="M19" s="265" t="str">
        <f aca="false">IF('(入力①) 基本情報入力シート'!R40="","",'(入力①) 基本情報入力シート'!R40)</f>
        <v/>
      </c>
      <c r="N19" s="265" t="str">
        <f aca="false">IF('(入力①) 基本情報入力シート'!W40="","",'(入力①) 基本情報入力シート'!W40)</f>
        <v/>
      </c>
      <c r="O19" s="261" t="str">
        <f aca="false">IF('(入力①) 基本情報入力シート'!X40="","",'(入力①) 基本情報入力シート'!X40)</f>
        <v/>
      </c>
      <c r="P19" s="266" t="str">
        <f aca="false">IF('(入力①) 基本情報入力シート'!Y40="","",'(入力①) 基本情報入力シート'!Y40)</f>
        <v/>
      </c>
      <c r="Q19" s="267"/>
      <c r="R19" s="158" t="str">
        <f aca="false">IF('(入力①) 基本情報入力シート'!Z40="","",'(入力①) 基本情報入力シート'!Z40)</f>
        <v/>
      </c>
      <c r="S19" s="159" t="str">
        <f aca="false">IF('(入力①) 基本情報入力シート'!AA40="","",'(入力①) 基本情報入力シート'!AA40)</f>
        <v/>
      </c>
      <c r="T19" s="268"/>
      <c r="U19" s="269" t="e">
        <f aca="false">IF(P19="","",VLOOKUP(P19,))</f>
        <v>#N/A</v>
      </c>
      <c r="V19" s="270" t="s">
        <v>92</v>
      </c>
      <c r="W19" s="271"/>
      <c r="X19" s="272" t="s">
        <v>93</v>
      </c>
      <c r="Y19" s="271"/>
      <c r="Z19" s="273" t="s">
        <v>94</v>
      </c>
      <c r="AA19" s="271"/>
      <c r="AB19" s="270" t="s">
        <v>93</v>
      </c>
      <c r="AC19" s="271"/>
      <c r="AD19" s="270" t="s">
        <v>95</v>
      </c>
      <c r="AE19" s="274" t="s">
        <v>96</v>
      </c>
      <c r="AF19" s="275" t="str">
        <f aca="false">IF(W19&gt;=1,(AA19*12+AC19)-(W19*12+Y19)+1,"")</f>
        <v/>
      </c>
      <c r="AG19" s="276" t="s">
        <v>97</v>
      </c>
      <c r="AH19" s="277" t="str">
        <f aca="false">IFERROR(ROUNDDOWN(ROUND(R19*S19,0)*U19,0)*AF19,"")</f>
        <v/>
      </c>
      <c r="AI19" s="278"/>
      <c r="AJ19" s="279"/>
      <c r="AK19" s="278"/>
      <c r="AL19" s="281"/>
    </row>
    <row r="20" customFormat="false" ht="36.75" hidden="false" customHeight="true" outlineLevel="0" collapsed="false">
      <c r="A20" s="261" t="n">
        <f aca="false">A19+1</f>
        <v>9</v>
      </c>
      <c r="B20" s="262" t="str">
        <f aca="false">IF('(入力①) 基本情報入力シート'!C41="","",'(入力①) 基本情報入力シート'!C41)</f>
        <v/>
      </c>
      <c r="C20" s="263" t="str">
        <f aca="false">IF('(入力①) 基本情報入力シート'!D41="","",'(入力①) 基本情報入力シート'!D41)</f>
        <v/>
      </c>
      <c r="D20" s="263" t="str">
        <f aca="false">IF('(入力①) 基本情報入力シート'!E41="","",'(入力①) 基本情報入力シート'!E41)</f>
        <v/>
      </c>
      <c r="E20" s="263" t="str">
        <f aca="false">IF('(入力①) 基本情報入力シート'!F41="","",'(入力①) 基本情報入力シート'!F41)</f>
        <v/>
      </c>
      <c r="F20" s="263" t="str">
        <f aca="false">IF('(入力①) 基本情報入力シート'!G41="","",'(入力①) 基本情報入力シート'!G41)</f>
        <v/>
      </c>
      <c r="G20" s="263" t="str">
        <f aca="false">IF('(入力①) 基本情報入力シート'!H41="","",'(入力①) 基本情報入力シート'!H41)</f>
        <v/>
      </c>
      <c r="H20" s="263" t="str">
        <f aca="false">IF('(入力①) 基本情報入力シート'!I41="","",'(入力①) 基本情報入力シート'!I41)</f>
        <v/>
      </c>
      <c r="I20" s="263" t="str">
        <f aca="false">IF('(入力①) 基本情報入力シート'!J41="","",'(入力①) 基本情報入力シート'!J41)</f>
        <v/>
      </c>
      <c r="J20" s="263" t="str">
        <f aca="false">IF('(入力①) 基本情報入力シート'!K41="","",'(入力①) 基本情報入力シート'!K41)</f>
        <v/>
      </c>
      <c r="K20" s="264" t="str">
        <f aca="false">IF('(入力①) 基本情報入力シート'!L41="","",'(入力①) 基本情報入力シート'!L41)</f>
        <v/>
      </c>
      <c r="L20" s="265" t="str">
        <f aca="false">IF('(入力①) 基本情報入力シート'!M41="","",'(入力①) 基本情報入力シート'!M41)</f>
        <v/>
      </c>
      <c r="M20" s="265" t="str">
        <f aca="false">IF('(入力①) 基本情報入力シート'!R41="","",'(入力①) 基本情報入力シート'!R41)</f>
        <v/>
      </c>
      <c r="N20" s="265" t="str">
        <f aca="false">IF('(入力①) 基本情報入力シート'!W41="","",'(入力①) 基本情報入力シート'!W41)</f>
        <v/>
      </c>
      <c r="O20" s="261" t="str">
        <f aca="false">IF('(入力①) 基本情報入力シート'!X41="","",'(入力①) 基本情報入力シート'!X41)</f>
        <v/>
      </c>
      <c r="P20" s="266" t="str">
        <f aca="false">IF('(入力①) 基本情報入力シート'!Y41="","",'(入力①) 基本情報入力シート'!Y41)</f>
        <v/>
      </c>
      <c r="Q20" s="267"/>
      <c r="R20" s="158" t="str">
        <f aca="false">IF('(入力①) 基本情報入力シート'!Z41="","",'(入力①) 基本情報入力シート'!Z41)</f>
        <v/>
      </c>
      <c r="S20" s="159" t="str">
        <f aca="false">IF('(入力①) 基本情報入力シート'!AA41="","",'(入力①) 基本情報入力シート'!AA41)</f>
        <v/>
      </c>
      <c r="T20" s="268"/>
      <c r="U20" s="269" t="e">
        <f aca="false">IF(P20="","",VLOOKUP(P20,))</f>
        <v>#N/A</v>
      </c>
      <c r="V20" s="270" t="s">
        <v>92</v>
      </c>
      <c r="W20" s="271"/>
      <c r="X20" s="272" t="s">
        <v>93</v>
      </c>
      <c r="Y20" s="271"/>
      <c r="Z20" s="273" t="s">
        <v>94</v>
      </c>
      <c r="AA20" s="271"/>
      <c r="AB20" s="270" t="s">
        <v>93</v>
      </c>
      <c r="AC20" s="271"/>
      <c r="AD20" s="270" t="s">
        <v>95</v>
      </c>
      <c r="AE20" s="274" t="s">
        <v>96</v>
      </c>
      <c r="AF20" s="275" t="str">
        <f aca="false">IF(W20&gt;=1,(AA20*12+AC20)-(W20*12+Y20)+1,"")</f>
        <v/>
      </c>
      <c r="AG20" s="276" t="s">
        <v>97</v>
      </c>
      <c r="AH20" s="277" t="str">
        <f aca="false">IFERROR(ROUNDDOWN(ROUND(R20*S20,0)*U20,0)*AF20,"")</f>
        <v/>
      </c>
      <c r="AI20" s="278"/>
      <c r="AJ20" s="279"/>
      <c r="AK20" s="278"/>
      <c r="AL20" s="281"/>
    </row>
    <row r="21" customFormat="false" ht="36.75" hidden="false" customHeight="true" outlineLevel="0" collapsed="false">
      <c r="A21" s="261" t="n">
        <f aca="false">A20+1</f>
        <v>10</v>
      </c>
      <c r="B21" s="262" t="str">
        <f aca="false">IF('(入力①) 基本情報入力シート'!C42="","",'(入力①) 基本情報入力シート'!C42)</f>
        <v/>
      </c>
      <c r="C21" s="263" t="str">
        <f aca="false">IF('(入力①) 基本情報入力シート'!D42="","",'(入力①) 基本情報入力シート'!D42)</f>
        <v/>
      </c>
      <c r="D21" s="263" t="str">
        <f aca="false">IF('(入力①) 基本情報入力シート'!E42="","",'(入力①) 基本情報入力シート'!E42)</f>
        <v/>
      </c>
      <c r="E21" s="263" t="str">
        <f aca="false">IF('(入力①) 基本情報入力シート'!F42="","",'(入力①) 基本情報入力シート'!F42)</f>
        <v/>
      </c>
      <c r="F21" s="263" t="str">
        <f aca="false">IF('(入力①) 基本情報入力シート'!G42="","",'(入力①) 基本情報入力シート'!G42)</f>
        <v/>
      </c>
      <c r="G21" s="263" t="str">
        <f aca="false">IF('(入力①) 基本情報入力シート'!H42="","",'(入力①) 基本情報入力シート'!H42)</f>
        <v/>
      </c>
      <c r="H21" s="263" t="str">
        <f aca="false">IF('(入力①) 基本情報入力シート'!I42="","",'(入力①) 基本情報入力シート'!I42)</f>
        <v/>
      </c>
      <c r="I21" s="263" t="str">
        <f aca="false">IF('(入力①) 基本情報入力シート'!J42="","",'(入力①) 基本情報入力シート'!J42)</f>
        <v/>
      </c>
      <c r="J21" s="263" t="str">
        <f aca="false">IF('(入力①) 基本情報入力シート'!K42="","",'(入力①) 基本情報入力シート'!K42)</f>
        <v/>
      </c>
      <c r="K21" s="264" t="str">
        <f aca="false">IF('(入力①) 基本情報入力シート'!L42="","",'(入力①) 基本情報入力シート'!L42)</f>
        <v/>
      </c>
      <c r="L21" s="265" t="str">
        <f aca="false">IF('(入力①) 基本情報入力シート'!M42="","",'(入力①) 基本情報入力シート'!M42)</f>
        <v/>
      </c>
      <c r="M21" s="265" t="str">
        <f aca="false">IF('(入力①) 基本情報入力シート'!R42="","",'(入力①) 基本情報入力シート'!R42)</f>
        <v/>
      </c>
      <c r="N21" s="265" t="str">
        <f aca="false">IF('(入力①) 基本情報入力シート'!W42="","",'(入力①) 基本情報入力シート'!W42)</f>
        <v/>
      </c>
      <c r="O21" s="261" t="str">
        <f aca="false">IF('(入力①) 基本情報入力シート'!X42="","",'(入力①) 基本情報入力シート'!X42)</f>
        <v/>
      </c>
      <c r="P21" s="266" t="str">
        <f aca="false">IF('(入力①) 基本情報入力シート'!Y42="","",'(入力①) 基本情報入力シート'!Y42)</f>
        <v/>
      </c>
      <c r="Q21" s="267"/>
      <c r="R21" s="158" t="str">
        <f aca="false">IF('(入力①) 基本情報入力シート'!Z42="","",'(入力①) 基本情報入力シート'!Z42)</f>
        <v/>
      </c>
      <c r="S21" s="159" t="str">
        <f aca="false">IF('(入力①) 基本情報入力シート'!AA42="","",'(入力①) 基本情報入力シート'!AA42)</f>
        <v/>
      </c>
      <c r="T21" s="268"/>
      <c r="U21" s="269" t="e">
        <f aca="false">IF(P21="","",VLOOKUP(P21,))</f>
        <v>#N/A</v>
      </c>
      <c r="V21" s="270" t="s">
        <v>92</v>
      </c>
      <c r="W21" s="271"/>
      <c r="X21" s="272" t="s">
        <v>93</v>
      </c>
      <c r="Y21" s="271"/>
      <c r="Z21" s="273" t="s">
        <v>94</v>
      </c>
      <c r="AA21" s="271"/>
      <c r="AB21" s="270" t="s">
        <v>93</v>
      </c>
      <c r="AC21" s="271"/>
      <c r="AD21" s="270" t="s">
        <v>95</v>
      </c>
      <c r="AE21" s="274" t="s">
        <v>96</v>
      </c>
      <c r="AF21" s="275" t="str">
        <f aca="false">IF(W21&gt;=1,(AA21*12+AC21)-(W21*12+Y21)+1,"")</f>
        <v/>
      </c>
      <c r="AG21" s="276" t="s">
        <v>97</v>
      </c>
      <c r="AH21" s="277" t="str">
        <f aca="false">IFERROR(ROUNDDOWN(ROUND(R21*S21,0)*U21,0)*AF21,"")</f>
        <v/>
      </c>
      <c r="AI21" s="278"/>
      <c r="AJ21" s="279"/>
      <c r="AK21" s="278"/>
      <c r="AL21" s="281"/>
    </row>
    <row r="22" customFormat="false" ht="36.75" hidden="false" customHeight="true" outlineLevel="0" collapsed="false">
      <c r="A22" s="261" t="n">
        <f aca="false">A21+1</f>
        <v>11</v>
      </c>
      <c r="B22" s="262" t="str">
        <f aca="false">IF('(入力①) 基本情報入力シート'!C43="","",'(入力①) 基本情報入力シート'!C43)</f>
        <v/>
      </c>
      <c r="C22" s="263" t="str">
        <f aca="false">IF('(入力①) 基本情報入力シート'!D43="","",'(入力①) 基本情報入力シート'!D43)</f>
        <v/>
      </c>
      <c r="D22" s="263" t="str">
        <f aca="false">IF('(入力①) 基本情報入力シート'!E43="","",'(入力①) 基本情報入力シート'!E43)</f>
        <v/>
      </c>
      <c r="E22" s="263" t="str">
        <f aca="false">IF('(入力①) 基本情報入力シート'!F43="","",'(入力①) 基本情報入力シート'!F43)</f>
        <v/>
      </c>
      <c r="F22" s="263" t="str">
        <f aca="false">IF('(入力①) 基本情報入力シート'!G43="","",'(入力①) 基本情報入力シート'!G43)</f>
        <v/>
      </c>
      <c r="G22" s="263" t="str">
        <f aca="false">IF('(入力①) 基本情報入力シート'!H43="","",'(入力①) 基本情報入力シート'!H43)</f>
        <v/>
      </c>
      <c r="H22" s="263" t="str">
        <f aca="false">IF('(入力①) 基本情報入力シート'!I43="","",'(入力①) 基本情報入力シート'!I43)</f>
        <v/>
      </c>
      <c r="I22" s="263" t="str">
        <f aca="false">IF('(入力①) 基本情報入力シート'!J43="","",'(入力①) 基本情報入力シート'!J43)</f>
        <v/>
      </c>
      <c r="J22" s="263" t="str">
        <f aca="false">IF('(入力①) 基本情報入力シート'!K43="","",'(入力①) 基本情報入力シート'!K43)</f>
        <v/>
      </c>
      <c r="K22" s="264" t="str">
        <f aca="false">IF('(入力①) 基本情報入力シート'!L43="","",'(入力①) 基本情報入力シート'!L43)</f>
        <v/>
      </c>
      <c r="L22" s="265" t="str">
        <f aca="false">IF('(入力①) 基本情報入力シート'!M43="","",'(入力①) 基本情報入力シート'!M43)</f>
        <v/>
      </c>
      <c r="M22" s="265" t="str">
        <f aca="false">IF('(入力①) 基本情報入力シート'!R43="","",'(入力①) 基本情報入力シート'!R43)</f>
        <v/>
      </c>
      <c r="N22" s="265" t="str">
        <f aca="false">IF('(入力①) 基本情報入力シート'!W43="","",'(入力①) 基本情報入力シート'!W43)</f>
        <v/>
      </c>
      <c r="O22" s="261" t="str">
        <f aca="false">IF('(入力①) 基本情報入力シート'!X43="","",'(入力①) 基本情報入力シート'!X43)</f>
        <v/>
      </c>
      <c r="P22" s="266" t="str">
        <f aca="false">IF('(入力①) 基本情報入力シート'!Y43="","",'(入力①) 基本情報入力シート'!Y43)</f>
        <v/>
      </c>
      <c r="Q22" s="267"/>
      <c r="R22" s="158" t="str">
        <f aca="false">IF('(入力①) 基本情報入力シート'!Z43="","",'(入力①) 基本情報入力シート'!Z43)</f>
        <v/>
      </c>
      <c r="S22" s="159" t="str">
        <f aca="false">IF('(入力①) 基本情報入力シート'!AA43="","",'(入力①) 基本情報入力シート'!AA43)</f>
        <v/>
      </c>
      <c r="T22" s="268"/>
      <c r="U22" s="269" t="e">
        <f aca="false">IF(P22="","",VLOOKUP(P22,))</f>
        <v>#N/A</v>
      </c>
      <c r="V22" s="270" t="s">
        <v>92</v>
      </c>
      <c r="W22" s="271"/>
      <c r="X22" s="272" t="s">
        <v>93</v>
      </c>
      <c r="Y22" s="271"/>
      <c r="Z22" s="273" t="s">
        <v>94</v>
      </c>
      <c r="AA22" s="271"/>
      <c r="AB22" s="270" t="s">
        <v>93</v>
      </c>
      <c r="AC22" s="271"/>
      <c r="AD22" s="270" t="s">
        <v>95</v>
      </c>
      <c r="AE22" s="274" t="s">
        <v>96</v>
      </c>
      <c r="AF22" s="275" t="str">
        <f aca="false">IF(W22&gt;=1,(AA22*12+AC22)-(W22*12+Y22)+1,"")</f>
        <v/>
      </c>
      <c r="AG22" s="276" t="s">
        <v>97</v>
      </c>
      <c r="AH22" s="277" t="str">
        <f aca="false">IFERROR(ROUNDDOWN(ROUND(R22*S22,0)*U22,0)*AF22,"")</f>
        <v/>
      </c>
      <c r="AI22" s="278"/>
      <c r="AJ22" s="279"/>
      <c r="AK22" s="278"/>
      <c r="AL22" s="281"/>
    </row>
    <row r="23" customFormat="false" ht="36.75" hidden="false" customHeight="true" outlineLevel="0" collapsed="false">
      <c r="A23" s="261" t="n">
        <f aca="false">A22+1</f>
        <v>12</v>
      </c>
      <c r="B23" s="262" t="str">
        <f aca="false">IF('(入力①) 基本情報入力シート'!C44="","",'(入力①) 基本情報入力シート'!C44)</f>
        <v/>
      </c>
      <c r="C23" s="263" t="str">
        <f aca="false">IF('(入力①) 基本情報入力シート'!D44="","",'(入力①) 基本情報入力シート'!D44)</f>
        <v/>
      </c>
      <c r="D23" s="263" t="str">
        <f aca="false">IF('(入力①) 基本情報入力シート'!E44="","",'(入力①) 基本情報入力シート'!E44)</f>
        <v/>
      </c>
      <c r="E23" s="263" t="str">
        <f aca="false">IF('(入力①) 基本情報入力シート'!F44="","",'(入力①) 基本情報入力シート'!F44)</f>
        <v/>
      </c>
      <c r="F23" s="263" t="str">
        <f aca="false">IF('(入力①) 基本情報入力シート'!G44="","",'(入力①) 基本情報入力シート'!G44)</f>
        <v/>
      </c>
      <c r="G23" s="263" t="str">
        <f aca="false">IF('(入力①) 基本情報入力シート'!H44="","",'(入力①) 基本情報入力シート'!H44)</f>
        <v/>
      </c>
      <c r="H23" s="263" t="str">
        <f aca="false">IF('(入力①) 基本情報入力シート'!I44="","",'(入力①) 基本情報入力シート'!I44)</f>
        <v/>
      </c>
      <c r="I23" s="263" t="str">
        <f aca="false">IF('(入力①) 基本情報入力シート'!J44="","",'(入力①) 基本情報入力シート'!J44)</f>
        <v/>
      </c>
      <c r="J23" s="263" t="str">
        <f aca="false">IF('(入力①) 基本情報入力シート'!K44="","",'(入力①) 基本情報入力シート'!K44)</f>
        <v/>
      </c>
      <c r="K23" s="264" t="str">
        <f aca="false">IF('(入力①) 基本情報入力シート'!L44="","",'(入力①) 基本情報入力シート'!L44)</f>
        <v/>
      </c>
      <c r="L23" s="265" t="str">
        <f aca="false">IF('(入力①) 基本情報入力シート'!M44="","",'(入力①) 基本情報入力シート'!M44)</f>
        <v/>
      </c>
      <c r="M23" s="265" t="str">
        <f aca="false">IF('(入力①) 基本情報入力シート'!R44="","",'(入力①) 基本情報入力シート'!R44)</f>
        <v/>
      </c>
      <c r="N23" s="265" t="str">
        <f aca="false">IF('(入力①) 基本情報入力シート'!W44="","",'(入力①) 基本情報入力シート'!W44)</f>
        <v/>
      </c>
      <c r="O23" s="261" t="str">
        <f aca="false">IF('(入力①) 基本情報入力シート'!X44="","",'(入力①) 基本情報入力シート'!X44)</f>
        <v/>
      </c>
      <c r="P23" s="266" t="str">
        <f aca="false">IF('(入力①) 基本情報入力シート'!Y44="","",'(入力①) 基本情報入力シート'!Y44)</f>
        <v/>
      </c>
      <c r="Q23" s="267"/>
      <c r="R23" s="158" t="str">
        <f aca="false">IF('(入力①) 基本情報入力シート'!Z44="","",'(入力①) 基本情報入力シート'!Z44)</f>
        <v/>
      </c>
      <c r="S23" s="159" t="str">
        <f aca="false">IF('(入力①) 基本情報入力シート'!AA44="","",'(入力①) 基本情報入力シート'!AA44)</f>
        <v/>
      </c>
      <c r="T23" s="268"/>
      <c r="U23" s="269" t="e">
        <f aca="false">IF(P23="","",VLOOKUP(P23,))</f>
        <v>#N/A</v>
      </c>
      <c r="V23" s="270" t="s">
        <v>92</v>
      </c>
      <c r="W23" s="271"/>
      <c r="X23" s="272" t="s">
        <v>93</v>
      </c>
      <c r="Y23" s="271"/>
      <c r="Z23" s="273" t="s">
        <v>94</v>
      </c>
      <c r="AA23" s="271"/>
      <c r="AB23" s="270" t="s">
        <v>93</v>
      </c>
      <c r="AC23" s="271"/>
      <c r="AD23" s="270" t="s">
        <v>95</v>
      </c>
      <c r="AE23" s="274" t="s">
        <v>96</v>
      </c>
      <c r="AF23" s="275" t="str">
        <f aca="false">IF(W23&gt;=1,(AA23*12+AC23)-(W23*12+Y23)+1,"")</f>
        <v/>
      </c>
      <c r="AG23" s="276" t="s">
        <v>97</v>
      </c>
      <c r="AH23" s="277" t="str">
        <f aca="false">IFERROR(ROUNDDOWN(ROUND(R23*S23,0)*U23,0)*AF23,"")</f>
        <v/>
      </c>
      <c r="AI23" s="278"/>
      <c r="AJ23" s="279"/>
      <c r="AK23" s="278"/>
      <c r="AL23" s="281"/>
    </row>
    <row r="24" customFormat="false" ht="36.75" hidden="false" customHeight="true" outlineLevel="0" collapsed="false">
      <c r="A24" s="261" t="n">
        <f aca="false">A23+1</f>
        <v>13</v>
      </c>
      <c r="B24" s="262" t="str">
        <f aca="false">IF('(入力①) 基本情報入力シート'!C45="","",'(入力①) 基本情報入力シート'!C45)</f>
        <v/>
      </c>
      <c r="C24" s="263" t="str">
        <f aca="false">IF('(入力①) 基本情報入力シート'!D45="","",'(入力①) 基本情報入力シート'!D45)</f>
        <v/>
      </c>
      <c r="D24" s="263" t="str">
        <f aca="false">IF('(入力①) 基本情報入力シート'!E45="","",'(入力①) 基本情報入力シート'!E45)</f>
        <v/>
      </c>
      <c r="E24" s="263" t="str">
        <f aca="false">IF('(入力①) 基本情報入力シート'!F45="","",'(入力①) 基本情報入力シート'!F45)</f>
        <v/>
      </c>
      <c r="F24" s="263" t="str">
        <f aca="false">IF('(入力①) 基本情報入力シート'!G45="","",'(入力①) 基本情報入力シート'!G45)</f>
        <v/>
      </c>
      <c r="G24" s="263" t="str">
        <f aca="false">IF('(入力①) 基本情報入力シート'!H45="","",'(入力①) 基本情報入力シート'!H45)</f>
        <v/>
      </c>
      <c r="H24" s="263" t="str">
        <f aca="false">IF('(入力①) 基本情報入力シート'!I45="","",'(入力①) 基本情報入力シート'!I45)</f>
        <v/>
      </c>
      <c r="I24" s="263" t="str">
        <f aca="false">IF('(入力①) 基本情報入力シート'!J45="","",'(入力①) 基本情報入力シート'!J45)</f>
        <v/>
      </c>
      <c r="J24" s="263" t="str">
        <f aca="false">IF('(入力①) 基本情報入力シート'!K45="","",'(入力①) 基本情報入力シート'!K45)</f>
        <v/>
      </c>
      <c r="K24" s="264" t="str">
        <f aca="false">IF('(入力①) 基本情報入力シート'!L45="","",'(入力①) 基本情報入力シート'!L45)</f>
        <v/>
      </c>
      <c r="L24" s="265" t="str">
        <f aca="false">IF('(入力①) 基本情報入力シート'!M45="","",'(入力①) 基本情報入力シート'!M45)</f>
        <v/>
      </c>
      <c r="M24" s="265" t="str">
        <f aca="false">IF('(入力①) 基本情報入力シート'!R45="","",'(入力①) 基本情報入力シート'!R45)</f>
        <v/>
      </c>
      <c r="N24" s="265" t="str">
        <f aca="false">IF('(入力①) 基本情報入力シート'!W45="","",'(入力①) 基本情報入力シート'!W45)</f>
        <v/>
      </c>
      <c r="O24" s="261" t="str">
        <f aca="false">IF('(入力①) 基本情報入力シート'!X45="","",'(入力①) 基本情報入力シート'!X45)</f>
        <v/>
      </c>
      <c r="P24" s="266" t="str">
        <f aca="false">IF('(入力①) 基本情報入力シート'!Y45="","",'(入力①) 基本情報入力シート'!Y45)</f>
        <v/>
      </c>
      <c r="Q24" s="267"/>
      <c r="R24" s="158" t="str">
        <f aca="false">IF('(入力①) 基本情報入力シート'!Z45="","",'(入力①) 基本情報入力シート'!Z45)</f>
        <v/>
      </c>
      <c r="S24" s="159" t="str">
        <f aca="false">IF('(入力①) 基本情報入力シート'!AA45="","",'(入力①) 基本情報入力シート'!AA45)</f>
        <v/>
      </c>
      <c r="T24" s="268"/>
      <c r="U24" s="269" t="e">
        <f aca="false">IF(P24="","",VLOOKUP(P24,))</f>
        <v>#N/A</v>
      </c>
      <c r="V24" s="270" t="s">
        <v>92</v>
      </c>
      <c r="W24" s="271"/>
      <c r="X24" s="272" t="s">
        <v>93</v>
      </c>
      <c r="Y24" s="271"/>
      <c r="Z24" s="273" t="s">
        <v>94</v>
      </c>
      <c r="AA24" s="271"/>
      <c r="AB24" s="270" t="s">
        <v>93</v>
      </c>
      <c r="AC24" s="271"/>
      <c r="AD24" s="270" t="s">
        <v>95</v>
      </c>
      <c r="AE24" s="274" t="s">
        <v>96</v>
      </c>
      <c r="AF24" s="275" t="str">
        <f aca="false">IF(W24&gt;=1,(AA24*12+AC24)-(W24*12+Y24)+1,"")</f>
        <v/>
      </c>
      <c r="AG24" s="276" t="s">
        <v>97</v>
      </c>
      <c r="AH24" s="277" t="str">
        <f aca="false">IFERROR(ROUNDDOWN(ROUND(R24*S24,0)*U24,0)*AF24,"")</f>
        <v/>
      </c>
      <c r="AI24" s="278"/>
      <c r="AJ24" s="279"/>
      <c r="AK24" s="278"/>
      <c r="AL24" s="281"/>
    </row>
    <row r="25" customFormat="false" ht="36.75" hidden="false" customHeight="true" outlineLevel="0" collapsed="false">
      <c r="A25" s="261" t="n">
        <f aca="false">A24+1</f>
        <v>14</v>
      </c>
      <c r="B25" s="262" t="str">
        <f aca="false">IF('(入力①) 基本情報入力シート'!C46="","",'(入力①) 基本情報入力シート'!C46)</f>
        <v/>
      </c>
      <c r="C25" s="263" t="str">
        <f aca="false">IF('(入力①) 基本情報入力シート'!D46="","",'(入力①) 基本情報入力シート'!D46)</f>
        <v/>
      </c>
      <c r="D25" s="263" t="str">
        <f aca="false">IF('(入力①) 基本情報入力シート'!E46="","",'(入力①) 基本情報入力シート'!E46)</f>
        <v/>
      </c>
      <c r="E25" s="263" t="str">
        <f aca="false">IF('(入力①) 基本情報入力シート'!F46="","",'(入力①) 基本情報入力シート'!F46)</f>
        <v/>
      </c>
      <c r="F25" s="263" t="str">
        <f aca="false">IF('(入力①) 基本情報入力シート'!G46="","",'(入力①) 基本情報入力シート'!G46)</f>
        <v/>
      </c>
      <c r="G25" s="263" t="str">
        <f aca="false">IF('(入力①) 基本情報入力シート'!H46="","",'(入力①) 基本情報入力シート'!H46)</f>
        <v/>
      </c>
      <c r="H25" s="263" t="str">
        <f aca="false">IF('(入力①) 基本情報入力シート'!I46="","",'(入力①) 基本情報入力シート'!I46)</f>
        <v/>
      </c>
      <c r="I25" s="263" t="str">
        <f aca="false">IF('(入力①) 基本情報入力シート'!J46="","",'(入力①) 基本情報入力シート'!J46)</f>
        <v/>
      </c>
      <c r="J25" s="263" t="str">
        <f aca="false">IF('(入力①) 基本情報入力シート'!K46="","",'(入力①) 基本情報入力シート'!K46)</f>
        <v/>
      </c>
      <c r="K25" s="264" t="str">
        <f aca="false">IF('(入力①) 基本情報入力シート'!L46="","",'(入力①) 基本情報入力シート'!L46)</f>
        <v/>
      </c>
      <c r="L25" s="265" t="str">
        <f aca="false">IF('(入力①) 基本情報入力シート'!M46="","",'(入力①) 基本情報入力シート'!M46)</f>
        <v/>
      </c>
      <c r="M25" s="265" t="str">
        <f aca="false">IF('(入力①) 基本情報入力シート'!R46="","",'(入力①) 基本情報入力シート'!R46)</f>
        <v/>
      </c>
      <c r="N25" s="265" t="str">
        <f aca="false">IF('(入力①) 基本情報入力シート'!W46="","",'(入力①) 基本情報入力シート'!W46)</f>
        <v/>
      </c>
      <c r="O25" s="261" t="str">
        <f aca="false">IF('(入力①) 基本情報入力シート'!X46="","",'(入力①) 基本情報入力シート'!X46)</f>
        <v/>
      </c>
      <c r="P25" s="266" t="str">
        <f aca="false">IF('(入力①) 基本情報入力シート'!Y46="","",'(入力①) 基本情報入力シート'!Y46)</f>
        <v/>
      </c>
      <c r="Q25" s="267"/>
      <c r="R25" s="158" t="str">
        <f aca="false">IF('(入力①) 基本情報入力シート'!Z46="","",'(入力①) 基本情報入力シート'!Z46)</f>
        <v/>
      </c>
      <c r="S25" s="159" t="str">
        <f aca="false">IF('(入力①) 基本情報入力シート'!AA46="","",'(入力①) 基本情報入力シート'!AA46)</f>
        <v/>
      </c>
      <c r="T25" s="268"/>
      <c r="U25" s="269" t="e">
        <f aca="false">IF(P25="","",VLOOKUP(P25,))</f>
        <v>#N/A</v>
      </c>
      <c r="V25" s="270" t="s">
        <v>92</v>
      </c>
      <c r="W25" s="271"/>
      <c r="X25" s="272" t="s">
        <v>93</v>
      </c>
      <c r="Y25" s="271"/>
      <c r="Z25" s="273" t="s">
        <v>94</v>
      </c>
      <c r="AA25" s="271"/>
      <c r="AB25" s="270" t="s">
        <v>93</v>
      </c>
      <c r="AC25" s="271"/>
      <c r="AD25" s="270" t="s">
        <v>95</v>
      </c>
      <c r="AE25" s="274" t="s">
        <v>96</v>
      </c>
      <c r="AF25" s="275" t="str">
        <f aca="false">IF(W25&gt;=1,(AA25*12+AC25)-(W25*12+Y25)+1,"")</f>
        <v/>
      </c>
      <c r="AG25" s="276" t="s">
        <v>97</v>
      </c>
      <c r="AH25" s="277" t="str">
        <f aca="false">IFERROR(ROUNDDOWN(ROUND(R25*S25,0)*U25,0)*AF25,"")</f>
        <v/>
      </c>
      <c r="AI25" s="278"/>
      <c r="AJ25" s="279"/>
      <c r="AK25" s="278"/>
      <c r="AL25" s="281"/>
    </row>
    <row r="26" customFormat="false" ht="36.75" hidden="false" customHeight="true" outlineLevel="0" collapsed="false">
      <c r="A26" s="261" t="n">
        <f aca="false">A25+1</f>
        <v>15</v>
      </c>
      <c r="B26" s="262" t="str">
        <f aca="false">IF('(入力①) 基本情報入力シート'!C47="","",'(入力①) 基本情報入力シート'!C47)</f>
        <v/>
      </c>
      <c r="C26" s="263" t="str">
        <f aca="false">IF('(入力①) 基本情報入力シート'!D47="","",'(入力①) 基本情報入力シート'!D47)</f>
        <v/>
      </c>
      <c r="D26" s="263" t="str">
        <f aca="false">IF('(入力①) 基本情報入力シート'!E47="","",'(入力①) 基本情報入力シート'!E47)</f>
        <v/>
      </c>
      <c r="E26" s="263" t="str">
        <f aca="false">IF('(入力①) 基本情報入力シート'!F47="","",'(入力①) 基本情報入力シート'!F47)</f>
        <v/>
      </c>
      <c r="F26" s="263" t="str">
        <f aca="false">IF('(入力①) 基本情報入力シート'!G47="","",'(入力①) 基本情報入力シート'!G47)</f>
        <v/>
      </c>
      <c r="G26" s="263" t="str">
        <f aca="false">IF('(入力①) 基本情報入力シート'!H47="","",'(入力①) 基本情報入力シート'!H47)</f>
        <v/>
      </c>
      <c r="H26" s="263" t="str">
        <f aca="false">IF('(入力①) 基本情報入力シート'!I47="","",'(入力①) 基本情報入力シート'!I47)</f>
        <v/>
      </c>
      <c r="I26" s="263" t="str">
        <f aca="false">IF('(入力①) 基本情報入力シート'!J47="","",'(入力①) 基本情報入力シート'!J47)</f>
        <v/>
      </c>
      <c r="J26" s="263" t="str">
        <f aca="false">IF('(入力①) 基本情報入力シート'!K47="","",'(入力①) 基本情報入力シート'!K47)</f>
        <v/>
      </c>
      <c r="K26" s="264" t="str">
        <f aca="false">IF('(入力①) 基本情報入力シート'!L47="","",'(入力①) 基本情報入力シート'!L47)</f>
        <v/>
      </c>
      <c r="L26" s="265" t="str">
        <f aca="false">IF('(入力①) 基本情報入力シート'!M47="","",'(入力①) 基本情報入力シート'!M47)</f>
        <v/>
      </c>
      <c r="M26" s="265" t="str">
        <f aca="false">IF('(入力①) 基本情報入力シート'!R47="","",'(入力①) 基本情報入力シート'!R47)</f>
        <v/>
      </c>
      <c r="N26" s="265" t="str">
        <f aca="false">IF('(入力①) 基本情報入力シート'!W47="","",'(入力①) 基本情報入力シート'!W47)</f>
        <v/>
      </c>
      <c r="O26" s="261" t="str">
        <f aca="false">IF('(入力①) 基本情報入力シート'!X47="","",'(入力①) 基本情報入力シート'!X47)</f>
        <v/>
      </c>
      <c r="P26" s="266" t="str">
        <f aca="false">IF('(入力①) 基本情報入力シート'!Y47="","",'(入力①) 基本情報入力シート'!Y47)</f>
        <v/>
      </c>
      <c r="Q26" s="267"/>
      <c r="R26" s="158" t="str">
        <f aca="false">IF('(入力①) 基本情報入力シート'!Z47="","",'(入力①) 基本情報入力シート'!Z47)</f>
        <v/>
      </c>
      <c r="S26" s="159" t="str">
        <f aca="false">IF('(入力①) 基本情報入力シート'!AA47="","",'(入力①) 基本情報入力シート'!AA47)</f>
        <v/>
      </c>
      <c r="T26" s="268"/>
      <c r="U26" s="269" t="e">
        <f aca="false">IF(P26="","",VLOOKUP(P26,))</f>
        <v>#N/A</v>
      </c>
      <c r="V26" s="270" t="s">
        <v>92</v>
      </c>
      <c r="W26" s="271"/>
      <c r="X26" s="272" t="s">
        <v>93</v>
      </c>
      <c r="Y26" s="271"/>
      <c r="Z26" s="273" t="s">
        <v>94</v>
      </c>
      <c r="AA26" s="271"/>
      <c r="AB26" s="270" t="s">
        <v>93</v>
      </c>
      <c r="AC26" s="271"/>
      <c r="AD26" s="270" t="s">
        <v>95</v>
      </c>
      <c r="AE26" s="274" t="s">
        <v>96</v>
      </c>
      <c r="AF26" s="275" t="str">
        <f aca="false">IF(W26&gt;=1,(AA26*12+AC26)-(W26*12+Y26)+1,"")</f>
        <v/>
      </c>
      <c r="AG26" s="276" t="s">
        <v>97</v>
      </c>
      <c r="AH26" s="277" t="str">
        <f aca="false">IFERROR(ROUNDDOWN(ROUND(R26*S26,0)*U26,0)*AF26,"")</f>
        <v/>
      </c>
      <c r="AI26" s="278"/>
      <c r="AJ26" s="279"/>
      <c r="AK26" s="278"/>
      <c r="AL26" s="281"/>
    </row>
    <row r="27" customFormat="false" ht="36.75" hidden="false" customHeight="true" outlineLevel="0" collapsed="false">
      <c r="A27" s="261" t="n">
        <f aca="false">A26+1</f>
        <v>16</v>
      </c>
      <c r="B27" s="262" t="str">
        <f aca="false">IF('(入力①) 基本情報入力シート'!C48="","",'(入力①) 基本情報入力シート'!C48)</f>
        <v/>
      </c>
      <c r="C27" s="263" t="str">
        <f aca="false">IF('(入力①) 基本情報入力シート'!D48="","",'(入力①) 基本情報入力シート'!D48)</f>
        <v/>
      </c>
      <c r="D27" s="263" t="str">
        <f aca="false">IF('(入力①) 基本情報入力シート'!E48="","",'(入力①) 基本情報入力シート'!E48)</f>
        <v/>
      </c>
      <c r="E27" s="263" t="str">
        <f aca="false">IF('(入力①) 基本情報入力シート'!F48="","",'(入力①) 基本情報入力シート'!F48)</f>
        <v/>
      </c>
      <c r="F27" s="263" t="str">
        <f aca="false">IF('(入力①) 基本情報入力シート'!G48="","",'(入力①) 基本情報入力シート'!G48)</f>
        <v/>
      </c>
      <c r="G27" s="263" t="str">
        <f aca="false">IF('(入力①) 基本情報入力シート'!H48="","",'(入力①) 基本情報入力シート'!H48)</f>
        <v/>
      </c>
      <c r="H27" s="263" t="str">
        <f aca="false">IF('(入力①) 基本情報入力シート'!I48="","",'(入力①) 基本情報入力シート'!I48)</f>
        <v/>
      </c>
      <c r="I27" s="263" t="str">
        <f aca="false">IF('(入力①) 基本情報入力シート'!J48="","",'(入力①) 基本情報入力シート'!J48)</f>
        <v/>
      </c>
      <c r="J27" s="263" t="str">
        <f aca="false">IF('(入力①) 基本情報入力シート'!K48="","",'(入力①) 基本情報入力シート'!K48)</f>
        <v/>
      </c>
      <c r="K27" s="264" t="str">
        <f aca="false">IF('(入力①) 基本情報入力シート'!L48="","",'(入力①) 基本情報入力シート'!L48)</f>
        <v/>
      </c>
      <c r="L27" s="265" t="str">
        <f aca="false">IF('(入力①) 基本情報入力シート'!M48="","",'(入力①) 基本情報入力シート'!M48)</f>
        <v/>
      </c>
      <c r="M27" s="265" t="str">
        <f aca="false">IF('(入力①) 基本情報入力シート'!R48="","",'(入力①) 基本情報入力シート'!R48)</f>
        <v/>
      </c>
      <c r="N27" s="265" t="str">
        <f aca="false">IF('(入力①) 基本情報入力シート'!W48="","",'(入力①) 基本情報入力シート'!W48)</f>
        <v/>
      </c>
      <c r="O27" s="261" t="str">
        <f aca="false">IF('(入力①) 基本情報入力シート'!X48="","",'(入力①) 基本情報入力シート'!X48)</f>
        <v/>
      </c>
      <c r="P27" s="266" t="str">
        <f aca="false">IF('(入力①) 基本情報入力シート'!Y48="","",'(入力①) 基本情報入力シート'!Y48)</f>
        <v/>
      </c>
      <c r="Q27" s="267"/>
      <c r="R27" s="158" t="str">
        <f aca="false">IF('(入力①) 基本情報入力シート'!Z48="","",'(入力①) 基本情報入力シート'!Z48)</f>
        <v/>
      </c>
      <c r="S27" s="159" t="str">
        <f aca="false">IF('(入力①) 基本情報入力シート'!AA48="","",'(入力①) 基本情報入力シート'!AA48)</f>
        <v/>
      </c>
      <c r="T27" s="268"/>
      <c r="U27" s="269" t="e">
        <f aca="false">IF(P27="","",VLOOKUP(P27,))</f>
        <v>#N/A</v>
      </c>
      <c r="V27" s="270" t="s">
        <v>92</v>
      </c>
      <c r="W27" s="271"/>
      <c r="X27" s="272" t="s">
        <v>93</v>
      </c>
      <c r="Y27" s="271"/>
      <c r="Z27" s="273" t="s">
        <v>94</v>
      </c>
      <c r="AA27" s="271"/>
      <c r="AB27" s="270" t="s">
        <v>93</v>
      </c>
      <c r="AC27" s="271"/>
      <c r="AD27" s="270" t="s">
        <v>95</v>
      </c>
      <c r="AE27" s="274" t="s">
        <v>96</v>
      </c>
      <c r="AF27" s="275" t="str">
        <f aca="false">IF(W27&gt;=1,(AA27*12+AC27)-(W27*12+Y27)+1,"")</f>
        <v/>
      </c>
      <c r="AG27" s="276" t="s">
        <v>97</v>
      </c>
      <c r="AH27" s="277" t="str">
        <f aca="false">IFERROR(ROUNDDOWN(ROUND(R27*S27,0)*U27,0)*AF27,"")</f>
        <v/>
      </c>
      <c r="AI27" s="278"/>
      <c r="AJ27" s="279"/>
      <c r="AK27" s="278"/>
      <c r="AL27" s="281"/>
    </row>
    <row r="28" customFormat="false" ht="36.75" hidden="false" customHeight="true" outlineLevel="0" collapsed="false">
      <c r="A28" s="261" t="n">
        <f aca="false">A27+1</f>
        <v>17</v>
      </c>
      <c r="B28" s="262" t="str">
        <f aca="false">IF('(入力①) 基本情報入力シート'!C49="","",'(入力①) 基本情報入力シート'!C49)</f>
        <v/>
      </c>
      <c r="C28" s="263" t="str">
        <f aca="false">IF('(入力①) 基本情報入力シート'!D49="","",'(入力①) 基本情報入力シート'!D49)</f>
        <v/>
      </c>
      <c r="D28" s="263" t="str">
        <f aca="false">IF('(入力①) 基本情報入力シート'!E49="","",'(入力①) 基本情報入力シート'!E49)</f>
        <v/>
      </c>
      <c r="E28" s="263" t="str">
        <f aca="false">IF('(入力①) 基本情報入力シート'!F49="","",'(入力①) 基本情報入力シート'!F49)</f>
        <v/>
      </c>
      <c r="F28" s="263" t="str">
        <f aca="false">IF('(入力①) 基本情報入力シート'!G49="","",'(入力①) 基本情報入力シート'!G49)</f>
        <v/>
      </c>
      <c r="G28" s="263" t="str">
        <f aca="false">IF('(入力①) 基本情報入力シート'!H49="","",'(入力①) 基本情報入力シート'!H49)</f>
        <v/>
      </c>
      <c r="H28" s="263" t="str">
        <f aca="false">IF('(入力①) 基本情報入力シート'!I49="","",'(入力①) 基本情報入力シート'!I49)</f>
        <v/>
      </c>
      <c r="I28" s="263" t="str">
        <f aca="false">IF('(入力①) 基本情報入力シート'!J49="","",'(入力①) 基本情報入力シート'!J49)</f>
        <v/>
      </c>
      <c r="J28" s="263" t="str">
        <f aca="false">IF('(入力①) 基本情報入力シート'!K49="","",'(入力①) 基本情報入力シート'!K49)</f>
        <v/>
      </c>
      <c r="K28" s="264" t="str">
        <f aca="false">IF('(入力①) 基本情報入力シート'!L49="","",'(入力①) 基本情報入力シート'!L49)</f>
        <v/>
      </c>
      <c r="L28" s="265" t="str">
        <f aca="false">IF('(入力①) 基本情報入力シート'!M49="","",'(入力①) 基本情報入力シート'!M49)</f>
        <v/>
      </c>
      <c r="M28" s="265" t="str">
        <f aca="false">IF('(入力①) 基本情報入力シート'!R49="","",'(入力①) 基本情報入力シート'!R49)</f>
        <v/>
      </c>
      <c r="N28" s="265" t="str">
        <f aca="false">IF('(入力①) 基本情報入力シート'!W49="","",'(入力①) 基本情報入力シート'!W49)</f>
        <v/>
      </c>
      <c r="O28" s="261" t="str">
        <f aca="false">IF('(入力①) 基本情報入力シート'!X49="","",'(入力①) 基本情報入力シート'!X49)</f>
        <v/>
      </c>
      <c r="P28" s="266" t="str">
        <f aca="false">IF('(入力①) 基本情報入力シート'!Y49="","",'(入力①) 基本情報入力シート'!Y49)</f>
        <v/>
      </c>
      <c r="Q28" s="267"/>
      <c r="R28" s="158" t="str">
        <f aca="false">IF('(入力①) 基本情報入力シート'!Z49="","",'(入力①) 基本情報入力シート'!Z49)</f>
        <v/>
      </c>
      <c r="S28" s="159" t="str">
        <f aca="false">IF('(入力①) 基本情報入力シート'!AA49="","",'(入力①) 基本情報入力シート'!AA49)</f>
        <v/>
      </c>
      <c r="T28" s="268"/>
      <c r="U28" s="269" t="e">
        <f aca="false">IF(P28="","",VLOOKUP(P28,))</f>
        <v>#N/A</v>
      </c>
      <c r="V28" s="270" t="s">
        <v>92</v>
      </c>
      <c r="W28" s="271"/>
      <c r="X28" s="272" t="s">
        <v>93</v>
      </c>
      <c r="Y28" s="271"/>
      <c r="Z28" s="273" t="s">
        <v>94</v>
      </c>
      <c r="AA28" s="271"/>
      <c r="AB28" s="270" t="s">
        <v>93</v>
      </c>
      <c r="AC28" s="271"/>
      <c r="AD28" s="270" t="s">
        <v>95</v>
      </c>
      <c r="AE28" s="274" t="s">
        <v>96</v>
      </c>
      <c r="AF28" s="275" t="str">
        <f aca="false">IF(W28&gt;=1,(AA28*12+AC28)-(W28*12+Y28)+1,"")</f>
        <v/>
      </c>
      <c r="AG28" s="276" t="s">
        <v>97</v>
      </c>
      <c r="AH28" s="277" t="str">
        <f aca="false">IFERROR(ROUNDDOWN(ROUND(R28*S28,0)*U28,0)*AF28,"")</f>
        <v/>
      </c>
      <c r="AI28" s="278"/>
      <c r="AJ28" s="279"/>
      <c r="AK28" s="278"/>
      <c r="AL28" s="281"/>
    </row>
    <row r="29" customFormat="false" ht="36.75" hidden="false" customHeight="true" outlineLevel="0" collapsed="false">
      <c r="A29" s="261" t="n">
        <f aca="false">A28+1</f>
        <v>18</v>
      </c>
      <c r="B29" s="262" t="str">
        <f aca="false">IF('(入力①) 基本情報入力シート'!C50="","",'(入力①) 基本情報入力シート'!C50)</f>
        <v/>
      </c>
      <c r="C29" s="263" t="str">
        <f aca="false">IF('(入力①) 基本情報入力シート'!D50="","",'(入力①) 基本情報入力シート'!D50)</f>
        <v/>
      </c>
      <c r="D29" s="263" t="str">
        <f aca="false">IF('(入力①) 基本情報入力シート'!E50="","",'(入力①) 基本情報入力シート'!E50)</f>
        <v/>
      </c>
      <c r="E29" s="263" t="str">
        <f aca="false">IF('(入力①) 基本情報入力シート'!F50="","",'(入力①) 基本情報入力シート'!F50)</f>
        <v/>
      </c>
      <c r="F29" s="263" t="str">
        <f aca="false">IF('(入力①) 基本情報入力シート'!G50="","",'(入力①) 基本情報入力シート'!G50)</f>
        <v/>
      </c>
      <c r="G29" s="263" t="str">
        <f aca="false">IF('(入力①) 基本情報入力シート'!H50="","",'(入力①) 基本情報入力シート'!H50)</f>
        <v/>
      </c>
      <c r="H29" s="263" t="str">
        <f aca="false">IF('(入力①) 基本情報入力シート'!I50="","",'(入力①) 基本情報入力シート'!I50)</f>
        <v/>
      </c>
      <c r="I29" s="263" t="str">
        <f aca="false">IF('(入力①) 基本情報入力シート'!J50="","",'(入力①) 基本情報入力シート'!J50)</f>
        <v/>
      </c>
      <c r="J29" s="263" t="str">
        <f aca="false">IF('(入力①) 基本情報入力シート'!K50="","",'(入力①) 基本情報入力シート'!K50)</f>
        <v/>
      </c>
      <c r="K29" s="264" t="str">
        <f aca="false">IF('(入力①) 基本情報入力シート'!L50="","",'(入力①) 基本情報入力シート'!L50)</f>
        <v/>
      </c>
      <c r="L29" s="265" t="str">
        <f aca="false">IF('(入力①) 基本情報入力シート'!M50="","",'(入力①) 基本情報入力シート'!M50)</f>
        <v/>
      </c>
      <c r="M29" s="265" t="str">
        <f aca="false">IF('(入力①) 基本情報入力シート'!R50="","",'(入力①) 基本情報入力シート'!R50)</f>
        <v/>
      </c>
      <c r="N29" s="265" t="str">
        <f aca="false">IF('(入力①) 基本情報入力シート'!W50="","",'(入力①) 基本情報入力シート'!W50)</f>
        <v/>
      </c>
      <c r="O29" s="261" t="str">
        <f aca="false">IF('(入力①) 基本情報入力シート'!X50="","",'(入力①) 基本情報入力シート'!X50)</f>
        <v/>
      </c>
      <c r="P29" s="266" t="str">
        <f aca="false">IF('(入力①) 基本情報入力シート'!Y50="","",'(入力①) 基本情報入力シート'!Y50)</f>
        <v/>
      </c>
      <c r="Q29" s="267"/>
      <c r="R29" s="158" t="str">
        <f aca="false">IF('(入力①) 基本情報入力シート'!Z50="","",'(入力①) 基本情報入力シート'!Z50)</f>
        <v/>
      </c>
      <c r="S29" s="159" t="str">
        <f aca="false">IF('(入力①) 基本情報入力シート'!AA50="","",'(入力①) 基本情報入力シート'!AA50)</f>
        <v/>
      </c>
      <c r="T29" s="268"/>
      <c r="U29" s="269" t="e">
        <f aca="false">IF(P29="","",VLOOKUP(P29,))</f>
        <v>#N/A</v>
      </c>
      <c r="V29" s="270" t="s">
        <v>92</v>
      </c>
      <c r="W29" s="271"/>
      <c r="X29" s="272" t="s">
        <v>93</v>
      </c>
      <c r="Y29" s="271"/>
      <c r="Z29" s="273" t="s">
        <v>94</v>
      </c>
      <c r="AA29" s="271"/>
      <c r="AB29" s="270" t="s">
        <v>93</v>
      </c>
      <c r="AC29" s="271"/>
      <c r="AD29" s="270" t="s">
        <v>95</v>
      </c>
      <c r="AE29" s="274" t="s">
        <v>96</v>
      </c>
      <c r="AF29" s="275" t="str">
        <f aca="false">IF(W29&gt;=1,(AA29*12+AC29)-(W29*12+Y29)+1,"")</f>
        <v/>
      </c>
      <c r="AG29" s="276" t="s">
        <v>97</v>
      </c>
      <c r="AH29" s="277" t="str">
        <f aca="false">IFERROR(ROUNDDOWN(ROUND(R29*S29,0)*U29,0)*AF29,"")</f>
        <v/>
      </c>
      <c r="AI29" s="278"/>
      <c r="AJ29" s="279"/>
      <c r="AK29" s="278"/>
      <c r="AL29" s="281"/>
    </row>
    <row r="30" customFormat="false" ht="36.75" hidden="false" customHeight="true" outlineLevel="0" collapsed="false">
      <c r="A30" s="261" t="n">
        <f aca="false">A29+1</f>
        <v>19</v>
      </c>
      <c r="B30" s="262" t="str">
        <f aca="false">IF('(入力①) 基本情報入力シート'!C51="","",'(入力①) 基本情報入力シート'!C51)</f>
        <v/>
      </c>
      <c r="C30" s="263" t="str">
        <f aca="false">IF('(入力①) 基本情報入力シート'!D51="","",'(入力①) 基本情報入力シート'!D51)</f>
        <v/>
      </c>
      <c r="D30" s="263" t="str">
        <f aca="false">IF('(入力①) 基本情報入力シート'!E51="","",'(入力①) 基本情報入力シート'!E51)</f>
        <v/>
      </c>
      <c r="E30" s="263" t="str">
        <f aca="false">IF('(入力①) 基本情報入力シート'!F51="","",'(入力①) 基本情報入力シート'!F51)</f>
        <v/>
      </c>
      <c r="F30" s="263" t="str">
        <f aca="false">IF('(入力①) 基本情報入力シート'!G51="","",'(入力①) 基本情報入力シート'!G51)</f>
        <v/>
      </c>
      <c r="G30" s="263" t="str">
        <f aca="false">IF('(入力①) 基本情報入力シート'!H51="","",'(入力①) 基本情報入力シート'!H51)</f>
        <v/>
      </c>
      <c r="H30" s="263" t="str">
        <f aca="false">IF('(入力①) 基本情報入力シート'!I51="","",'(入力①) 基本情報入力シート'!I51)</f>
        <v/>
      </c>
      <c r="I30" s="263" t="str">
        <f aca="false">IF('(入力①) 基本情報入力シート'!J51="","",'(入力①) 基本情報入力シート'!J51)</f>
        <v/>
      </c>
      <c r="J30" s="263" t="str">
        <f aca="false">IF('(入力①) 基本情報入力シート'!K51="","",'(入力①) 基本情報入力シート'!K51)</f>
        <v/>
      </c>
      <c r="K30" s="264" t="str">
        <f aca="false">IF('(入力①) 基本情報入力シート'!L51="","",'(入力①) 基本情報入力シート'!L51)</f>
        <v/>
      </c>
      <c r="L30" s="265" t="str">
        <f aca="false">IF('(入力①) 基本情報入力シート'!M51="","",'(入力①) 基本情報入力シート'!M51)</f>
        <v/>
      </c>
      <c r="M30" s="265" t="str">
        <f aca="false">IF('(入力①) 基本情報入力シート'!R51="","",'(入力①) 基本情報入力シート'!R51)</f>
        <v/>
      </c>
      <c r="N30" s="265" t="str">
        <f aca="false">IF('(入力①) 基本情報入力シート'!W51="","",'(入力①) 基本情報入力シート'!W51)</f>
        <v/>
      </c>
      <c r="O30" s="261" t="str">
        <f aca="false">IF('(入力①) 基本情報入力シート'!X51="","",'(入力①) 基本情報入力シート'!X51)</f>
        <v/>
      </c>
      <c r="P30" s="266" t="str">
        <f aca="false">IF('(入力①) 基本情報入力シート'!Y51="","",'(入力①) 基本情報入力シート'!Y51)</f>
        <v/>
      </c>
      <c r="Q30" s="267"/>
      <c r="R30" s="158" t="str">
        <f aca="false">IF('(入力①) 基本情報入力シート'!Z51="","",'(入力①) 基本情報入力シート'!Z51)</f>
        <v/>
      </c>
      <c r="S30" s="159" t="str">
        <f aca="false">IF('(入力①) 基本情報入力シート'!AA51="","",'(入力①) 基本情報入力シート'!AA51)</f>
        <v/>
      </c>
      <c r="T30" s="268"/>
      <c r="U30" s="269" t="e">
        <f aca="false">IF(P30="","",VLOOKUP(P30,))</f>
        <v>#N/A</v>
      </c>
      <c r="V30" s="270" t="s">
        <v>92</v>
      </c>
      <c r="W30" s="271"/>
      <c r="X30" s="272" t="s">
        <v>93</v>
      </c>
      <c r="Y30" s="271"/>
      <c r="Z30" s="273" t="s">
        <v>94</v>
      </c>
      <c r="AA30" s="271"/>
      <c r="AB30" s="270" t="s">
        <v>93</v>
      </c>
      <c r="AC30" s="271"/>
      <c r="AD30" s="270" t="s">
        <v>95</v>
      </c>
      <c r="AE30" s="274" t="s">
        <v>96</v>
      </c>
      <c r="AF30" s="275" t="str">
        <f aca="false">IF(W30&gt;=1,(AA30*12+AC30)-(W30*12+Y30)+1,"")</f>
        <v/>
      </c>
      <c r="AG30" s="276" t="s">
        <v>97</v>
      </c>
      <c r="AH30" s="277" t="str">
        <f aca="false">IFERROR(ROUNDDOWN(ROUND(R30*S30,0)*U30,0)*AF30,"")</f>
        <v/>
      </c>
      <c r="AI30" s="278"/>
      <c r="AJ30" s="279"/>
      <c r="AK30" s="278"/>
      <c r="AL30" s="281"/>
    </row>
    <row r="31" customFormat="false" ht="36.75" hidden="false" customHeight="true" outlineLevel="0" collapsed="false">
      <c r="A31" s="261" t="n">
        <f aca="false">A30+1</f>
        <v>20</v>
      </c>
      <c r="B31" s="262" t="str">
        <f aca="false">IF('(入力①) 基本情報入力シート'!C52="","",'(入力①) 基本情報入力シート'!C52)</f>
        <v/>
      </c>
      <c r="C31" s="263" t="str">
        <f aca="false">IF('(入力①) 基本情報入力シート'!D52="","",'(入力①) 基本情報入力シート'!D52)</f>
        <v/>
      </c>
      <c r="D31" s="263" t="str">
        <f aca="false">IF('(入力①) 基本情報入力シート'!E52="","",'(入力①) 基本情報入力シート'!E52)</f>
        <v/>
      </c>
      <c r="E31" s="263" t="str">
        <f aca="false">IF('(入力①) 基本情報入力シート'!F52="","",'(入力①) 基本情報入力シート'!F52)</f>
        <v/>
      </c>
      <c r="F31" s="263" t="str">
        <f aca="false">IF('(入力①) 基本情報入力シート'!G52="","",'(入力①) 基本情報入力シート'!G52)</f>
        <v/>
      </c>
      <c r="G31" s="263" t="str">
        <f aca="false">IF('(入力①) 基本情報入力シート'!H52="","",'(入力①) 基本情報入力シート'!H52)</f>
        <v/>
      </c>
      <c r="H31" s="263" t="str">
        <f aca="false">IF('(入力①) 基本情報入力シート'!I52="","",'(入力①) 基本情報入力シート'!I52)</f>
        <v/>
      </c>
      <c r="I31" s="263" t="str">
        <f aca="false">IF('(入力①) 基本情報入力シート'!J52="","",'(入力①) 基本情報入力シート'!J52)</f>
        <v/>
      </c>
      <c r="J31" s="263" t="str">
        <f aca="false">IF('(入力①) 基本情報入力シート'!K52="","",'(入力①) 基本情報入力シート'!K52)</f>
        <v/>
      </c>
      <c r="K31" s="264" t="str">
        <f aca="false">IF('(入力①) 基本情報入力シート'!L52="","",'(入力①) 基本情報入力シート'!L52)</f>
        <v/>
      </c>
      <c r="L31" s="265" t="str">
        <f aca="false">IF('(入力①) 基本情報入力シート'!M52="","",'(入力①) 基本情報入力シート'!M52)</f>
        <v/>
      </c>
      <c r="M31" s="265" t="str">
        <f aca="false">IF('(入力①) 基本情報入力シート'!R52="","",'(入力①) 基本情報入力シート'!R52)</f>
        <v/>
      </c>
      <c r="N31" s="265" t="str">
        <f aca="false">IF('(入力①) 基本情報入力シート'!W52="","",'(入力①) 基本情報入力シート'!W52)</f>
        <v/>
      </c>
      <c r="O31" s="261" t="str">
        <f aca="false">IF('(入力①) 基本情報入力シート'!X52="","",'(入力①) 基本情報入力シート'!X52)</f>
        <v/>
      </c>
      <c r="P31" s="266" t="str">
        <f aca="false">IF('(入力①) 基本情報入力シート'!Y52="","",'(入力①) 基本情報入力シート'!Y52)</f>
        <v/>
      </c>
      <c r="Q31" s="267"/>
      <c r="R31" s="158" t="str">
        <f aca="false">IF('(入力①) 基本情報入力シート'!Z52="","",'(入力①) 基本情報入力シート'!Z52)</f>
        <v/>
      </c>
      <c r="S31" s="159" t="str">
        <f aca="false">IF('(入力①) 基本情報入力シート'!AA52="","",'(入力①) 基本情報入力シート'!AA52)</f>
        <v/>
      </c>
      <c r="T31" s="268"/>
      <c r="U31" s="269" t="e">
        <f aca="false">IF(P31="","",VLOOKUP(P31,))</f>
        <v>#N/A</v>
      </c>
      <c r="V31" s="270" t="s">
        <v>92</v>
      </c>
      <c r="W31" s="271"/>
      <c r="X31" s="272" t="s">
        <v>93</v>
      </c>
      <c r="Y31" s="271"/>
      <c r="Z31" s="273" t="s">
        <v>94</v>
      </c>
      <c r="AA31" s="271"/>
      <c r="AB31" s="270" t="s">
        <v>93</v>
      </c>
      <c r="AC31" s="271"/>
      <c r="AD31" s="270" t="s">
        <v>95</v>
      </c>
      <c r="AE31" s="274" t="s">
        <v>96</v>
      </c>
      <c r="AF31" s="275" t="str">
        <f aca="false">IF(W31&gt;=1,(AA31*12+AC31)-(W31*12+Y31)+1,"")</f>
        <v/>
      </c>
      <c r="AG31" s="276" t="s">
        <v>97</v>
      </c>
      <c r="AH31" s="277" t="str">
        <f aca="false">IFERROR(ROUNDDOWN(ROUND(R31*S31,0)*U31,0)*AF31,"")</f>
        <v/>
      </c>
      <c r="AI31" s="278"/>
      <c r="AJ31" s="279"/>
      <c r="AK31" s="279"/>
      <c r="AL31" s="281"/>
    </row>
    <row r="32" customFormat="false" ht="36.75" hidden="false" customHeight="true" outlineLevel="0" collapsed="false">
      <c r="A32" s="261" t="n">
        <f aca="false">A31+1</f>
        <v>21</v>
      </c>
      <c r="B32" s="262" t="str">
        <f aca="false">IF('(入力①) 基本情報入力シート'!C53="","",'(入力①) 基本情報入力シート'!C53)</f>
        <v/>
      </c>
      <c r="C32" s="263" t="str">
        <f aca="false">IF('(入力①) 基本情報入力シート'!D53="","",'(入力①) 基本情報入力シート'!D53)</f>
        <v/>
      </c>
      <c r="D32" s="263" t="str">
        <f aca="false">IF('(入力①) 基本情報入力シート'!E53="","",'(入力①) 基本情報入力シート'!E53)</f>
        <v/>
      </c>
      <c r="E32" s="263" t="str">
        <f aca="false">IF('(入力①) 基本情報入力シート'!F53="","",'(入力①) 基本情報入力シート'!F53)</f>
        <v/>
      </c>
      <c r="F32" s="263" t="str">
        <f aca="false">IF('(入力①) 基本情報入力シート'!G53="","",'(入力①) 基本情報入力シート'!G53)</f>
        <v/>
      </c>
      <c r="G32" s="263" t="str">
        <f aca="false">IF('(入力①) 基本情報入力シート'!H53="","",'(入力①) 基本情報入力シート'!H53)</f>
        <v/>
      </c>
      <c r="H32" s="263" t="str">
        <f aca="false">IF('(入力①) 基本情報入力シート'!I53="","",'(入力①) 基本情報入力シート'!I53)</f>
        <v/>
      </c>
      <c r="I32" s="263" t="str">
        <f aca="false">IF('(入力①) 基本情報入力シート'!J53="","",'(入力①) 基本情報入力シート'!J53)</f>
        <v/>
      </c>
      <c r="J32" s="263" t="str">
        <f aca="false">IF('(入力①) 基本情報入力シート'!K53="","",'(入力①) 基本情報入力シート'!K53)</f>
        <v/>
      </c>
      <c r="K32" s="264" t="str">
        <f aca="false">IF('(入力①) 基本情報入力シート'!L53="","",'(入力①) 基本情報入力シート'!L53)</f>
        <v/>
      </c>
      <c r="L32" s="265" t="str">
        <f aca="false">IF('(入力①) 基本情報入力シート'!M53="","",'(入力①) 基本情報入力シート'!M53)</f>
        <v/>
      </c>
      <c r="M32" s="265" t="str">
        <f aca="false">IF('(入力①) 基本情報入力シート'!R53="","",'(入力①) 基本情報入力シート'!R53)</f>
        <v/>
      </c>
      <c r="N32" s="265" t="str">
        <f aca="false">IF('(入力①) 基本情報入力シート'!W53="","",'(入力①) 基本情報入力シート'!W53)</f>
        <v/>
      </c>
      <c r="O32" s="261" t="str">
        <f aca="false">IF('(入力①) 基本情報入力シート'!X53="","",'(入力①) 基本情報入力シート'!X53)</f>
        <v/>
      </c>
      <c r="P32" s="266" t="str">
        <f aca="false">IF('(入力①) 基本情報入力シート'!Y53="","",'(入力①) 基本情報入力シート'!Y53)</f>
        <v/>
      </c>
      <c r="Q32" s="267"/>
      <c r="R32" s="158" t="str">
        <f aca="false">IF('(入力①) 基本情報入力シート'!Z53="","",'(入力①) 基本情報入力シート'!Z53)</f>
        <v/>
      </c>
      <c r="S32" s="159" t="str">
        <f aca="false">IF('(入力①) 基本情報入力シート'!AA53="","",'(入力①) 基本情報入力シート'!AA53)</f>
        <v/>
      </c>
      <c r="T32" s="268"/>
      <c r="U32" s="269" t="e">
        <f aca="false">IF(P32="","",VLOOKUP(P32,))</f>
        <v>#N/A</v>
      </c>
      <c r="V32" s="270" t="s">
        <v>92</v>
      </c>
      <c r="W32" s="271"/>
      <c r="X32" s="272" t="s">
        <v>93</v>
      </c>
      <c r="Y32" s="271"/>
      <c r="Z32" s="273" t="s">
        <v>94</v>
      </c>
      <c r="AA32" s="271"/>
      <c r="AB32" s="270" t="s">
        <v>93</v>
      </c>
      <c r="AC32" s="271"/>
      <c r="AD32" s="270" t="s">
        <v>95</v>
      </c>
      <c r="AE32" s="274" t="s">
        <v>96</v>
      </c>
      <c r="AF32" s="275" t="str">
        <f aca="false">IF(W32&gt;=1,(AA32*12+AC32)-(W32*12+Y32)+1,"")</f>
        <v/>
      </c>
      <c r="AG32" s="276" t="s">
        <v>97</v>
      </c>
      <c r="AH32" s="277" t="str">
        <f aca="false">IFERROR(ROUNDDOWN(ROUND(R32*S32,0)*U32,0)*AF32,"")</f>
        <v/>
      </c>
      <c r="AI32" s="278"/>
      <c r="AJ32" s="279"/>
      <c r="AK32" s="279"/>
      <c r="AL32" s="281"/>
    </row>
    <row r="33" customFormat="false" ht="36.75" hidden="false" customHeight="true" outlineLevel="0" collapsed="false">
      <c r="A33" s="261" t="n">
        <f aca="false">A32+1</f>
        <v>22</v>
      </c>
      <c r="B33" s="262" t="str">
        <f aca="false">IF('(入力①) 基本情報入力シート'!C54="","",'(入力①) 基本情報入力シート'!C54)</f>
        <v/>
      </c>
      <c r="C33" s="263" t="str">
        <f aca="false">IF('(入力①) 基本情報入力シート'!D54="","",'(入力①) 基本情報入力シート'!D54)</f>
        <v/>
      </c>
      <c r="D33" s="263" t="str">
        <f aca="false">IF('(入力①) 基本情報入力シート'!E54="","",'(入力①) 基本情報入力シート'!E54)</f>
        <v/>
      </c>
      <c r="E33" s="263" t="str">
        <f aca="false">IF('(入力①) 基本情報入力シート'!F54="","",'(入力①) 基本情報入力シート'!F54)</f>
        <v/>
      </c>
      <c r="F33" s="263" t="str">
        <f aca="false">IF('(入力①) 基本情報入力シート'!G54="","",'(入力①) 基本情報入力シート'!G54)</f>
        <v/>
      </c>
      <c r="G33" s="263" t="str">
        <f aca="false">IF('(入力①) 基本情報入力シート'!H54="","",'(入力①) 基本情報入力シート'!H54)</f>
        <v/>
      </c>
      <c r="H33" s="263" t="str">
        <f aca="false">IF('(入力①) 基本情報入力シート'!I54="","",'(入力①) 基本情報入力シート'!I54)</f>
        <v/>
      </c>
      <c r="I33" s="263" t="str">
        <f aca="false">IF('(入力①) 基本情報入力シート'!J54="","",'(入力①) 基本情報入力シート'!J54)</f>
        <v/>
      </c>
      <c r="J33" s="263" t="str">
        <f aca="false">IF('(入力①) 基本情報入力シート'!K54="","",'(入力①) 基本情報入力シート'!K54)</f>
        <v/>
      </c>
      <c r="K33" s="264" t="str">
        <f aca="false">IF('(入力①) 基本情報入力シート'!L54="","",'(入力①) 基本情報入力シート'!L54)</f>
        <v/>
      </c>
      <c r="L33" s="265" t="str">
        <f aca="false">IF('(入力①) 基本情報入力シート'!M54="","",'(入力①) 基本情報入力シート'!M54)</f>
        <v/>
      </c>
      <c r="M33" s="265" t="str">
        <f aca="false">IF('(入力①) 基本情報入力シート'!R54="","",'(入力①) 基本情報入力シート'!R54)</f>
        <v/>
      </c>
      <c r="N33" s="265" t="str">
        <f aca="false">IF('(入力①) 基本情報入力シート'!W54="","",'(入力①) 基本情報入力シート'!W54)</f>
        <v/>
      </c>
      <c r="O33" s="261" t="str">
        <f aca="false">IF('(入力①) 基本情報入力シート'!X54="","",'(入力①) 基本情報入力シート'!X54)</f>
        <v/>
      </c>
      <c r="P33" s="266" t="str">
        <f aca="false">IF('(入力①) 基本情報入力シート'!Y54="","",'(入力①) 基本情報入力シート'!Y54)</f>
        <v/>
      </c>
      <c r="Q33" s="267"/>
      <c r="R33" s="158" t="str">
        <f aca="false">IF('(入力①) 基本情報入力シート'!Z54="","",'(入力①) 基本情報入力シート'!Z54)</f>
        <v/>
      </c>
      <c r="S33" s="159" t="str">
        <f aca="false">IF('(入力①) 基本情報入力シート'!AA54="","",'(入力①) 基本情報入力シート'!AA54)</f>
        <v/>
      </c>
      <c r="T33" s="268"/>
      <c r="U33" s="269" t="e">
        <f aca="false">IF(P33="","",VLOOKUP(P33,))</f>
        <v>#N/A</v>
      </c>
      <c r="V33" s="270" t="s">
        <v>92</v>
      </c>
      <c r="W33" s="271"/>
      <c r="X33" s="272" t="s">
        <v>93</v>
      </c>
      <c r="Y33" s="271"/>
      <c r="Z33" s="273" t="s">
        <v>94</v>
      </c>
      <c r="AA33" s="271"/>
      <c r="AB33" s="270" t="s">
        <v>93</v>
      </c>
      <c r="AC33" s="271"/>
      <c r="AD33" s="270" t="s">
        <v>95</v>
      </c>
      <c r="AE33" s="274" t="s">
        <v>96</v>
      </c>
      <c r="AF33" s="275" t="str">
        <f aca="false">IF(W33&gt;=1,(AA33*12+AC33)-(W33*12+Y33)+1,"")</f>
        <v/>
      </c>
      <c r="AG33" s="276" t="s">
        <v>97</v>
      </c>
      <c r="AH33" s="277" t="str">
        <f aca="false">IFERROR(ROUNDDOWN(ROUND(R33*S33,0)*U33,0)*AF33,"")</f>
        <v/>
      </c>
      <c r="AI33" s="278"/>
      <c r="AJ33" s="279"/>
      <c r="AK33" s="279"/>
      <c r="AL33" s="281"/>
    </row>
    <row r="34" customFormat="false" ht="36.75" hidden="false" customHeight="true" outlineLevel="0" collapsed="false">
      <c r="A34" s="261" t="n">
        <f aca="false">A33+1</f>
        <v>23</v>
      </c>
      <c r="B34" s="262" t="str">
        <f aca="false">IF('(入力①) 基本情報入力シート'!C55="","",'(入力①) 基本情報入力シート'!C55)</f>
        <v/>
      </c>
      <c r="C34" s="263" t="str">
        <f aca="false">IF('(入力①) 基本情報入力シート'!D55="","",'(入力①) 基本情報入力シート'!D55)</f>
        <v/>
      </c>
      <c r="D34" s="263" t="str">
        <f aca="false">IF('(入力①) 基本情報入力シート'!E55="","",'(入力①) 基本情報入力シート'!E55)</f>
        <v/>
      </c>
      <c r="E34" s="263" t="str">
        <f aca="false">IF('(入力①) 基本情報入力シート'!F55="","",'(入力①) 基本情報入力シート'!F55)</f>
        <v/>
      </c>
      <c r="F34" s="263" t="str">
        <f aca="false">IF('(入力①) 基本情報入力シート'!G55="","",'(入力①) 基本情報入力シート'!G55)</f>
        <v/>
      </c>
      <c r="G34" s="263" t="str">
        <f aca="false">IF('(入力①) 基本情報入力シート'!H55="","",'(入力①) 基本情報入力シート'!H55)</f>
        <v/>
      </c>
      <c r="H34" s="263" t="str">
        <f aca="false">IF('(入力①) 基本情報入力シート'!I55="","",'(入力①) 基本情報入力シート'!I55)</f>
        <v/>
      </c>
      <c r="I34" s="263" t="str">
        <f aca="false">IF('(入力①) 基本情報入力シート'!J55="","",'(入力①) 基本情報入力シート'!J55)</f>
        <v/>
      </c>
      <c r="J34" s="263" t="str">
        <f aca="false">IF('(入力①) 基本情報入力シート'!K55="","",'(入力①) 基本情報入力シート'!K55)</f>
        <v/>
      </c>
      <c r="K34" s="264" t="str">
        <f aca="false">IF('(入力①) 基本情報入力シート'!L55="","",'(入力①) 基本情報入力シート'!L55)</f>
        <v/>
      </c>
      <c r="L34" s="265" t="str">
        <f aca="false">IF('(入力①) 基本情報入力シート'!M55="","",'(入力①) 基本情報入力シート'!M55)</f>
        <v/>
      </c>
      <c r="M34" s="265" t="str">
        <f aca="false">IF('(入力①) 基本情報入力シート'!R55="","",'(入力①) 基本情報入力シート'!R55)</f>
        <v/>
      </c>
      <c r="N34" s="265" t="str">
        <f aca="false">IF('(入力①) 基本情報入力シート'!W55="","",'(入力①) 基本情報入力シート'!W55)</f>
        <v/>
      </c>
      <c r="O34" s="261" t="str">
        <f aca="false">IF('(入力①) 基本情報入力シート'!X55="","",'(入力①) 基本情報入力シート'!X55)</f>
        <v/>
      </c>
      <c r="P34" s="266" t="str">
        <f aca="false">IF('(入力①) 基本情報入力シート'!Y55="","",'(入力①) 基本情報入力シート'!Y55)</f>
        <v/>
      </c>
      <c r="Q34" s="267"/>
      <c r="R34" s="158" t="str">
        <f aca="false">IF('(入力①) 基本情報入力シート'!Z55="","",'(入力①) 基本情報入力シート'!Z55)</f>
        <v/>
      </c>
      <c r="S34" s="159" t="str">
        <f aca="false">IF('(入力①) 基本情報入力シート'!AA55="","",'(入力①) 基本情報入力シート'!AA55)</f>
        <v/>
      </c>
      <c r="T34" s="268"/>
      <c r="U34" s="269" t="e">
        <f aca="false">IF(P34="","",VLOOKUP(P34,))</f>
        <v>#N/A</v>
      </c>
      <c r="V34" s="270" t="s">
        <v>92</v>
      </c>
      <c r="W34" s="271"/>
      <c r="X34" s="272" t="s">
        <v>93</v>
      </c>
      <c r="Y34" s="271"/>
      <c r="Z34" s="273" t="s">
        <v>94</v>
      </c>
      <c r="AA34" s="271"/>
      <c r="AB34" s="270" t="s">
        <v>93</v>
      </c>
      <c r="AC34" s="271"/>
      <c r="AD34" s="270" t="s">
        <v>95</v>
      </c>
      <c r="AE34" s="274" t="s">
        <v>96</v>
      </c>
      <c r="AF34" s="275" t="str">
        <f aca="false">IF(W34&gt;=1,(AA34*12+AC34)-(W34*12+Y34)+1,"")</f>
        <v/>
      </c>
      <c r="AG34" s="276" t="s">
        <v>97</v>
      </c>
      <c r="AH34" s="277" t="str">
        <f aca="false">IFERROR(ROUNDDOWN(ROUND(R34*S34,0)*U34,0)*AF34,"")</f>
        <v/>
      </c>
      <c r="AI34" s="278"/>
      <c r="AJ34" s="279"/>
      <c r="AK34" s="278"/>
      <c r="AL34" s="281"/>
    </row>
    <row r="35" customFormat="false" ht="36.75" hidden="false" customHeight="true" outlineLevel="0" collapsed="false">
      <c r="A35" s="261" t="n">
        <f aca="false">A34+1</f>
        <v>24</v>
      </c>
      <c r="B35" s="262" t="str">
        <f aca="false">IF('(入力①) 基本情報入力シート'!C56="","",'(入力①) 基本情報入力シート'!C56)</f>
        <v/>
      </c>
      <c r="C35" s="263" t="str">
        <f aca="false">IF('(入力①) 基本情報入力シート'!D56="","",'(入力①) 基本情報入力シート'!D56)</f>
        <v/>
      </c>
      <c r="D35" s="263" t="str">
        <f aca="false">IF('(入力①) 基本情報入力シート'!E56="","",'(入力①) 基本情報入力シート'!E56)</f>
        <v/>
      </c>
      <c r="E35" s="263" t="str">
        <f aca="false">IF('(入力①) 基本情報入力シート'!F56="","",'(入力①) 基本情報入力シート'!F56)</f>
        <v/>
      </c>
      <c r="F35" s="263" t="str">
        <f aca="false">IF('(入力①) 基本情報入力シート'!G56="","",'(入力①) 基本情報入力シート'!G56)</f>
        <v/>
      </c>
      <c r="G35" s="263" t="str">
        <f aca="false">IF('(入力①) 基本情報入力シート'!H56="","",'(入力①) 基本情報入力シート'!H56)</f>
        <v/>
      </c>
      <c r="H35" s="263" t="str">
        <f aca="false">IF('(入力①) 基本情報入力シート'!I56="","",'(入力①) 基本情報入力シート'!I56)</f>
        <v/>
      </c>
      <c r="I35" s="263" t="str">
        <f aca="false">IF('(入力①) 基本情報入力シート'!J56="","",'(入力①) 基本情報入力シート'!J56)</f>
        <v/>
      </c>
      <c r="J35" s="263" t="str">
        <f aca="false">IF('(入力①) 基本情報入力シート'!K56="","",'(入力①) 基本情報入力シート'!K56)</f>
        <v/>
      </c>
      <c r="K35" s="264" t="str">
        <f aca="false">IF('(入力①) 基本情報入力シート'!L56="","",'(入力①) 基本情報入力シート'!L56)</f>
        <v/>
      </c>
      <c r="L35" s="265" t="str">
        <f aca="false">IF('(入力①) 基本情報入力シート'!M56="","",'(入力①) 基本情報入力シート'!M56)</f>
        <v/>
      </c>
      <c r="M35" s="265" t="str">
        <f aca="false">IF('(入力①) 基本情報入力シート'!R56="","",'(入力①) 基本情報入力シート'!R56)</f>
        <v/>
      </c>
      <c r="N35" s="265" t="str">
        <f aca="false">IF('(入力①) 基本情報入力シート'!W56="","",'(入力①) 基本情報入力シート'!W56)</f>
        <v/>
      </c>
      <c r="O35" s="261" t="str">
        <f aca="false">IF('(入力①) 基本情報入力シート'!X56="","",'(入力①) 基本情報入力シート'!X56)</f>
        <v/>
      </c>
      <c r="P35" s="266" t="str">
        <f aca="false">IF('(入力①) 基本情報入力シート'!Y56="","",'(入力①) 基本情報入力シート'!Y56)</f>
        <v/>
      </c>
      <c r="Q35" s="267"/>
      <c r="R35" s="158" t="str">
        <f aca="false">IF('(入力①) 基本情報入力シート'!Z56="","",'(入力①) 基本情報入力シート'!Z56)</f>
        <v/>
      </c>
      <c r="S35" s="159" t="str">
        <f aca="false">IF('(入力①) 基本情報入力シート'!AA56="","",'(入力①) 基本情報入力シート'!AA56)</f>
        <v/>
      </c>
      <c r="T35" s="268"/>
      <c r="U35" s="269" t="e">
        <f aca="false">IF(P35="","",VLOOKUP(P35,))</f>
        <v>#N/A</v>
      </c>
      <c r="V35" s="270" t="s">
        <v>92</v>
      </c>
      <c r="W35" s="271"/>
      <c r="X35" s="272" t="s">
        <v>93</v>
      </c>
      <c r="Y35" s="271"/>
      <c r="Z35" s="273" t="s">
        <v>94</v>
      </c>
      <c r="AA35" s="271"/>
      <c r="AB35" s="270" t="s">
        <v>93</v>
      </c>
      <c r="AC35" s="271"/>
      <c r="AD35" s="270" t="s">
        <v>95</v>
      </c>
      <c r="AE35" s="274" t="s">
        <v>96</v>
      </c>
      <c r="AF35" s="275" t="str">
        <f aca="false">IF(W35&gt;=1,(AA35*12+AC35)-(W35*12+Y35)+1,"")</f>
        <v/>
      </c>
      <c r="AG35" s="276" t="s">
        <v>97</v>
      </c>
      <c r="AH35" s="277" t="str">
        <f aca="false">IFERROR(ROUNDDOWN(ROUND(R35*S35,0)*U35,0)*AF35,"")</f>
        <v/>
      </c>
      <c r="AI35" s="278"/>
      <c r="AJ35" s="279"/>
      <c r="AK35" s="278"/>
      <c r="AL35" s="281"/>
    </row>
    <row r="36" customFormat="false" ht="36.75" hidden="false" customHeight="true" outlineLevel="0" collapsed="false">
      <c r="A36" s="261" t="n">
        <f aca="false">A35+1</f>
        <v>25</v>
      </c>
      <c r="B36" s="262" t="str">
        <f aca="false">IF('(入力①) 基本情報入力シート'!C57="","",'(入力①) 基本情報入力シート'!C57)</f>
        <v/>
      </c>
      <c r="C36" s="263" t="str">
        <f aca="false">IF('(入力①) 基本情報入力シート'!D57="","",'(入力①) 基本情報入力シート'!D57)</f>
        <v/>
      </c>
      <c r="D36" s="263" t="str">
        <f aca="false">IF('(入力①) 基本情報入力シート'!E57="","",'(入力①) 基本情報入力シート'!E57)</f>
        <v/>
      </c>
      <c r="E36" s="263" t="str">
        <f aca="false">IF('(入力①) 基本情報入力シート'!F57="","",'(入力①) 基本情報入力シート'!F57)</f>
        <v/>
      </c>
      <c r="F36" s="263" t="str">
        <f aca="false">IF('(入力①) 基本情報入力シート'!G57="","",'(入力①) 基本情報入力シート'!G57)</f>
        <v/>
      </c>
      <c r="G36" s="263" t="str">
        <f aca="false">IF('(入力①) 基本情報入力シート'!H57="","",'(入力①) 基本情報入力シート'!H57)</f>
        <v/>
      </c>
      <c r="H36" s="263" t="str">
        <f aca="false">IF('(入力①) 基本情報入力シート'!I57="","",'(入力①) 基本情報入力シート'!I57)</f>
        <v/>
      </c>
      <c r="I36" s="263" t="str">
        <f aca="false">IF('(入力①) 基本情報入力シート'!J57="","",'(入力①) 基本情報入力シート'!J57)</f>
        <v/>
      </c>
      <c r="J36" s="263" t="str">
        <f aca="false">IF('(入力①) 基本情報入力シート'!K57="","",'(入力①) 基本情報入力シート'!K57)</f>
        <v/>
      </c>
      <c r="K36" s="264" t="str">
        <f aca="false">IF('(入力①) 基本情報入力シート'!L57="","",'(入力①) 基本情報入力シート'!L57)</f>
        <v/>
      </c>
      <c r="L36" s="265" t="str">
        <f aca="false">IF('(入力①) 基本情報入力シート'!M57="","",'(入力①) 基本情報入力シート'!M57)</f>
        <v/>
      </c>
      <c r="M36" s="265" t="str">
        <f aca="false">IF('(入力①) 基本情報入力シート'!R57="","",'(入力①) 基本情報入力シート'!R57)</f>
        <v/>
      </c>
      <c r="N36" s="265" t="str">
        <f aca="false">IF('(入力①) 基本情報入力シート'!W57="","",'(入力①) 基本情報入力シート'!W57)</f>
        <v/>
      </c>
      <c r="O36" s="261" t="str">
        <f aca="false">IF('(入力①) 基本情報入力シート'!X57="","",'(入力①) 基本情報入力シート'!X57)</f>
        <v/>
      </c>
      <c r="P36" s="266" t="str">
        <f aca="false">IF('(入力①) 基本情報入力シート'!Y57="","",'(入力①) 基本情報入力シート'!Y57)</f>
        <v/>
      </c>
      <c r="Q36" s="267"/>
      <c r="R36" s="158" t="str">
        <f aca="false">IF('(入力①) 基本情報入力シート'!Z57="","",'(入力①) 基本情報入力シート'!Z57)</f>
        <v/>
      </c>
      <c r="S36" s="159" t="str">
        <f aca="false">IF('(入力①) 基本情報入力シート'!AA57="","",'(入力①) 基本情報入力シート'!AA57)</f>
        <v/>
      </c>
      <c r="T36" s="268"/>
      <c r="U36" s="269" t="e">
        <f aca="false">IF(P36="","",VLOOKUP(P36,))</f>
        <v>#N/A</v>
      </c>
      <c r="V36" s="270" t="s">
        <v>92</v>
      </c>
      <c r="W36" s="271"/>
      <c r="X36" s="272" t="s">
        <v>93</v>
      </c>
      <c r="Y36" s="271"/>
      <c r="Z36" s="273" t="s">
        <v>94</v>
      </c>
      <c r="AA36" s="271"/>
      <c r="AB36" s="270" t="s">
        <v>93</v>
      </c>
      <c r="AC36" s="271"/>
      <c r="AD36" s="270" t="s">
        <v>95</v>
      </c>
      <c r="AE36" s="274" t="s">
        <v>96</v>
      </c>
      <c r="AF36" s="275" t="str">
        <f aca="false">IF(W36&gt;=1,(AA36*12+AC36)-(W36*12+Y36)+1,"")</f>
        <v/>
      </c>
      <c r="AG36" s="276" t="s">
        <v>97</v>
      </c>
      <c r="AH36" s="277" t="str">
        <f aca="false">IFERROR(ROUNDDOWN(ROUND(R36*S36,0)*U36,0)*AF36,"")</f>
        <v/>
      </c>
      <c r="AI36" s="278"/>
      <c r="AJ36" s="279"/>
      <c r="AK36" s="278"/>
      <c r="AL36" s="281"/>
    </row>
    <row r="37" customFormat="false" ht="36.75" hidden="false" customHeight="true" outlineLevel="0" collapsed="false">
      <c r="A37" s="261" t="n">
        <f aca="false">A36+1</f>
        <v>26</v>
      </c>
      <c r="B37" s="262" t="str">
        <f aca="false">IF('(入力①) 基本情報入力シート'!C58="","",'(入力①) 基本情報入力シート'!C58)</f>
        <v/>
      </c>
      <c r="C37" s="263" t="str">
        <f aca="false">IF('(入力①) 基本情報入力シート'!D58="","",'(入力①) 基本情報入力シート'!D58)</f>
        <v/>
      </c>
      <c r="D37" s="263" t="str">
        <f aca="false">IF('(入力①) 基本情報入力シート'!E58="","",'(入力①) 基本情報入力シート'!E58)</f>
        <v/>
      </c>
      <c r="E37" s="263" t="str">
        <f aca="false">IF('(入力①) 基本情報入力シート'!F58="","",'(入力①) 基本情報入力シート'!F58)</f>
        <v/>
      </c>
      <c r="F37" s="263" t="str">
        <f aca="false">IF('(入力①) 基本情報入力シート'!G58="","",'(入力①) 基本情報入力シート'!G58)</f>
        <v/>
      </c>
      <c r="G37" s="263" t="str">
        <f aca="false">IF('(入力①) 基本情報入力シート'!H58="","",'(入力①) 基本情報入力シート'!H58)</f>
        <v/>
      </c>
      <c r="H37" s="263" t="str">
        <f aca="false">IF('(入力①) 基本情報入力シート'!I58="","",'(入力①) 基本情報入力シート'!I58)</f>
        <v/>
      </c>
      <c r="I37" s="263" t="str">
        <f aca="false">IF('(入力①) 基本情報入力シート'!J58="","",'(入力①) 基本情報入力シート'!J58)</f>
        <v/>
      </c>
      <c r="J37" s="263" t="str">
        <f aca="false">IF('(入力①) 基本情報入力シート'!K58="","",'(入力①) 基本情報入力シート'!K58)</f>
        <v/>
      </c>
      <c r="K37" s="264" t="str">
        <f aca="false">IF('(入力①) 基本情報入力シート'!L58="","",'(入力①) 基本情報入力シート'!L58)</f>
        <v/>
      </c>
      <c r="L37" s="265" t="str">
        <f aca="false">IF('(入力①) 基本情報入力シート'!M58="","",'(入力①) 基本情報入力シート'!M58)</f>
        <v/>
      </c>
      <c r="M37" s="265" t="str">
        <f aca="false">IF('(入力①) 基本情報入力シート'!R58="","",'(入力①) 基本情報入力シート'!R58)</f>
        <v/>
      </c>
      <c r="N37" s="265" t="str">
        <f aca="false">IF('(入力①) 基本情報入力シート'!W58="","",'(入力①) 基本情報入力シート'!W58)</f>
        <v/>
      </c>
      <c r="O37" s="261" t="str">
        <f aca="false">IF('(入力①) 基本情報入力シート'!X58="","",'(入力①) 基本情報入力シート'!X58)</f>
        <v/>
      </c>
      <c r="P37" s="266" t="str">
        <f aca="false">IF('(入力①) 基本情報入力シート'!Y58="","",'(入力①) 基本情報入力シート'!Y58)</f>
        <v/>
      </c>
      <c r="Q37" s="267"/>
      <c r="R37" s="158" t="str">
        <f aca="false">IF('(入力①) 基本情報入力シート'!Z58="","",'(入力①) 基本情報入力シート'!Z58)</f>
        <v/>
      </c>
      <c r="S37" s="159" t="str">
        <f aca="false">IF('(入力①) 基本情報入力シート'!AA58="","",'(入力①) 基本情報入力シート'!AA58)</f>
        <v/>
      </c>
      <c r="T37" s="268"/>
      <c r="U37" s="269" t="e">
        <f aca="false">IF(P37="","",VLOOKUP(P37,))</f>
        <v>#N/A</v>
      </c>
      <c r="V37" s="270" t="s">
        <v>92</v>
      </c>
      <c r="W37" s="271"/>
      <c r="X37" s="272" t="s">
        <v>93</v>
      </c>
      <c r="Y37" s="271"/>
      <c r="Z37" s="273" t="s">
        <v>94</v>
      </c>
      <c r="AA37" s="271"/>
      <c r="AB37" s="270" t="s">
        <v>93</v>
      </c>
      <c r="AC37" s="271"/>
      <c r="AD37" s="270" t="s">
        <v>95</v>
      </c>
      <c r="AE37" s="274" t="s">
        <v>96</v>
      </c>
      <c r="AF37" s="275" t="str">
        <f aca="false">IF(W37&gt;=1,(AA37*12+AC37)-(W37*12+Y37)+1,"")</f>
        <v/>
      </c>
      <c r="AG37" s="276" t="s">
        <v>97</v>
      </c>
      <c r="AH37" s="277" t="str">
        <f aca="false">IFERROR(ROUNDDOWN(ROUND(R37*S37,0)*U37,0)*AF37,"")</f>
        <v/>
      </c>
      <c r="AI37" s="278"/>
      <c r="AJ37" s="279"/>
      <c r="AK37" s="278"/>
      <c r="AL37" s="281"/>
    </row>
    <row r="38" customFormat="false" ht="36.75" hidden="false" customHeight="true" outlineLevel="0" collapsed="false">
      <c r="A38" s="261" t="n">
        <f aca="false">A37+1</f>
        <v>27</v>
      </c>
      <c r="B38" s="262" t="str">
        <f aca="false">IF('(入力①) 基本情報入力シート'!C59="","",'(入力①) 基本情報入力シート'!C59)</f>
        <v/>
      </c>
      <c r="C38" s="263" t="str">
        <f aca="false">IF('(入力①) 基本情報入力シート'!D59="","",'(入力①) 基本情報入力シート'!D59)</f>
        <v/>
      </c>
      <c r="D38" s="263" t="str">
        <f aca="false">IF('(入力①) 基本情報入力シート'!E59="","",'(入力①) 基本情報入力シート'!E59)</f>
        <v/>
      </c>
      <c r="E38" s="263" t="str">
        <f aca="false">IF('(入力①) 基本情報入力シート'!F59="","",'(入力①) 基本情報入力シート'!F59)</f>
        <v/>
      </c>
      <c r="F38" s="263" t="str">
        <f aca="false">IF('(入力①) 基本情報入力シート'!G59="","",'(入力①) 基本情報入力シート'!G59)</f>
        <v/>
      </c>
      <c r="G38" s="263" t="str">
        <f aca="false">IF('(入力①) 基本情報入力シート'!H59="","",'(入力①) 基本情報入力シート'!H59)</f>
        <v/>
      </c>
      <c r="H38" s="263" t="str">
        <f aca="false">IF('(入力①) 基本情報入力シート'!I59="","",'(入力①) 基本情報入力シート'!I59)</f>
        <v/>
      </c>
      <c r="I38" s="263" t="str">
        <f aca="false">IF('(入力①) 基本情報入力シート'!J59="","",'(入力①) 基本情報入力シート'!J59)</f>
        <v/>
      </c>
      <c r="J38" s="263" t="str">
        <f aca="false">IF('(入力①) 基本情報入力シート'!K59="","",'(入力①) 基本情報入力シート'!K59)</f>
        <v/>
      </c>
      <c r="K38" s="264" t="str">
        <f aca="false">IF('(入力①) 基本情報入力シート'!L59="","",'(入力①) 基本情報入力シート'!L59)</f>
        <v/>
      </c>
      <c r="L38" s="265" t="str">
        <f aca="false">IF('(入力①) 基本情報入力シート'!M59="","",'(入力①) 基本情報入力シート'!M59)</f>
        <v/>
      </c>
      <c r="M38" s="265" t="str">
        <f aca="false">IF('(入力①) 基本情報入力シート'!R59="","",'(入力①) 基本情報入力シート'!R59)</f>
        <v/>
      </c>
      <c r="N38" s="265" t="str">
        <f aca="false">IF('(入力①) 基本情報入力シート'!W59="","",'(入力①) 基本情報入力シート'!W59)</f>
        <v/>
      </c>
      <c r="O38" s="261" t="str">
        <f aca="false">IF('(入力①) 基本情報入力シート'!X59="","",'(入力①) 基本情報入力シート'!X59)</f>
        <v/>
      </c>
      <c r="P38" s="266" t="str">
        <f aca="false">IF('(入力①) 基本情報入力シート'!Y59="","",'(入力①) 基本情報入力シート'!Y59)</f>
        <v/>
      </c>
      <c r="Q38" s="267"/>
      <c r="R38" s="158" t="str">
        <f aca="false">IF('(入力①) 基本情報入力シート'!Z59="","",'(入力①) 基本情報入力シート'!Z59)</f>
        <v/>
      </c>
      <c r="S38" s="159" t="str">
        <f aca="false">IF('(入力①) 基本情報入力シート'!AA59="","",'(入力①) 基本情報入力シート'!AA59)</f>
        <v/>
      </c>
      <c r="T38" s="268"/>
      <c r="U38" s="269" t="e">
        <f aca="false">IF(P38="","",VLOOKUP(P38,))</f>
        <v>#N/A</v>
      </c>
      <c r="V38" s="270" t="s">
        <v>92</v>
      </c>
      <c r="W38" s="271"/>
      <c r="X38" s="272" t="s">
        <v>93</v>
      </c>
      <c r="Y38" s="271"/>
      <c r="Z38" s="273" t="s">
        <v>94</v>
      </c>
      <c r="AA38" s="271"/>
      <c r="AB38" s="270" t="s">
        <v>93</v>
      </c>
      <c r="AC38" s="271"/>
      <c r="AD38" s="270" t="s">
        <v>95</v>
      </c>
      <c r="AE38" s="274" t="s">
        <v>96</v>
      </c>
      <c r="AF38" s="275" t="str">
        <f aca="false">IF(W38&gt;=1,(AA38*12+AC38)-(W38*12+Y38)+1,"")</f>
        <v/>
      </c>
      <c r="AG38" s="276" t="s">
        <v>97</v>
      </c>
      <c r="AH38" s="277" t="str">
        <f aca="false">IFERROR(ROUNDDOWN(ROUND(R38*S38,0)*U38,0)*AF38,"")</f>
        <v/>
      </c>
      <c r="AI38" s="278"/>
      <c r="AJ38" s="279"/>
      <c r="AK38" s="278"/>
      <c r="AL38" s="281"/>
    </row>
    <row r="39" customFormat="false" ht="36.75" hidden="false" customHeight="true" outlineLevel="0" collapsed="false">
      <c r="A39" s="261" t="n">
        <f aca="false">A38+1</f>
        <v>28</v>
      </c>
      <c r="B39" s="262" t="str">
        <f aca="false">IF('(入力①) 基本情報入力シート'!C60="","",'(入力①) 基本情報入力シート'!C60)</f>
        <v/>
      </c>
      <c r="C39" s="263" t="str">
        <f aca="false">IF('(入力①) 基本情報入力シート'!D60="","",'(入力①) 基本情報入力シート'!D60)</f>
        <v/>
      </c>
      <c r="D39" s="263" t="str">
        <f aca="false">IF('(入力①) 基本情報入力シート'!E60="","",'(入力①) 基本情報入力シート'!E60)</f>
        <v/>
      </c>
      <c r="E39" s="263" t="str">
        <f aca="false">IF('(入力①) 基本情報入力シート'!F60="","",'(入力①) 基本情報入力シート'!F60)</f>
        <v/>
      </c>
      <c r="F39" s="263" t="str">
        <f aca="false">IF('(入力①) 基本情報入力シート'!G60="","",'(入力①) 基本情報入力シート'!G60)</f>
        <v/>
      </c>
      <c r="G39" s="263" t="str">
        <f aca="false">IF('(入力①) 基本情報入力シート'!H60="","",'(入力①) 基本情報入力シート'!H60)</f>
        <v/>
      </c>
      <c r="H39" s="263" t="str">
        <f aca="false">IF('(入力①) 基本情報入力シート'!I60="","",'(入力①) 基本情報入力シート'!I60)</f>
        <v/>
      </c>
      <c r="I39" s="263" t="str">
        <f aca="false">IF('(入力①) 基本情報入力シート'!J60="","",'(入力①) 基本情報入力シート'!J60)</f>
        <v/>
      </c>
      <c r="J39" s="263" t="str">
        <f aca="false">IF('(入力①) 基本情報入力シート'!K60="","",'(入力①) 基本情報入力シート'!K60)</f>
        <v/>
      </c>
      <c r="K39" s="264" t="str">
        <f aca="false">IF('(入力①) 基本情報入力シート'!L60="","",'(入力①) 基本情報入力シート'!L60)</f>
        <v/>
      </c>
      <c r="L39" s="265" t="str">
        <f aca="false">IF('(入力①) 基本情報入力シート'!M60="","",'(入力①) 基本情報入力シート'!M60)</f>
        <v/>
      </c>
      <c r="M39" s="265" t="str">
        <f aca="false">IF('(入力①) 基本情報入力シート'!R60="","",'(入力①) 基本情報入力シート'!R60)</f>
        <v/>
      </c>
      <c r="N39" s="265" t="str">
        <f aca="false">IF('(入力①) 基本情報入力シート'!W60="","",'(入力①) 基本情報入力シート'!W60)</f>
        <v/>
      </c>
      <c r="O39" s="261" t="str">
        <f aca="false">IF('(入力①) 基本情報入力シート'!X60="","",'(入力①) 基本情報入力シート'!X60)</f>
        <v/>
      </c>
      <c r="P39" s="266" t="str">
        <f aca="false">IF('(入力①) 基本情報入力シート'!Y60="","",'(入力①) 基本情報入力シート'!Y60)</f>
        <v/>
      </c>
      <c r="Q39" s="267"/>
      <c r="R39" s="158" t="str">
        <f aca="false">IF('(入力①) 基本情報入力シート'!Z60="","",'(入力①) 基本情報入力シート'!Z60)</f>
        <v/>
      </c>
      <c r="S39" s="159" t="str">
        <f aca="false">IF('(入力①) 基本情報入力シート'!AA60="","",'(入力①) 基本情報入力シート'!AA60)</f>
        <v/>
      </c>
      <c r="T39" s="268"/>
      <c r="U39" s="269" t="e">
        <f aca="false">IF(P39="","",VLOOKUP(P39,))</f>
        <v>#N/A</v>
      </c>
      <c r="V39" s="270" t="s">
        <v>92</v>
      </c>
      <c r="W39" s="271"/>
      <c r="X39" s="272" t="s">
        <v>93</v>
      </c>
      <c r="Y39" s="271"/>
      <c r="Z39" s="273" t="s">
        <v>94</v>
      </c>
      <c r="AA39" s="271"/>
      <c r="AB39" s="270" t="s">
        <v>93</v>
      </c>
      <c r="AC39" s="271"/>
      <c r="AD39" s="270" t="s">
        <v>95</v>
      </c>
      <c r="AE39" s="274" t="s">
        <v>96</v>
      </c>
      <c r="AF39" s="275" t="str">
        <f aca="false">IF(W39&gt;=1,(AA39*12+AC39)-(W39*12+Y39)+1,"")</f>
        <v/>
      </c>
      <c r="AG39" s="276" t="s">
        <v>97</v>
      </c>
      <c r="AH39" s="277" t="str">
        <f aca="false">IFERROR(ROUNDDOWN(ROUND(R39*S39,0)*U39,0)*AF39,"")</f>
        <v/>
      </c>
      <c r="AI39" s="278"/>
      <c r="AJ39" s="279"/>
      <c r="AK39" s="278"/>
      <c r="AL39" s="281"/>
    </row>
    <row r="40" customFormat="false" ht="36.75" hidden="false" customHeight="true" outlineLevel="0" collapsed="false">
      <c r="A40" s="261" t="n">
        <f aca="false">A39+1</f>
        <v>29</v>
      </c>
      <c r="B40" s="262" t="str">
        <f aca="false">IF('(入力①) 基本情報入力シート'!C61="","",'(入力①) 基本情報入力シート'!C61)</f>
        <v/>
      </c>
      <c r="C40" s="263" t="str">
        <f aca="false">IF('(入力①) 基本情報入力シート'!D61="","",'(入力①) 基本情報入力シート'!D61)</f>
        <v/>
      </c>
      <c r="D40" s="263" t="str">
        <f aca="false">IF('(入力①) 基本情報入力シート'!E61="","",'(入力①) 基本情報入力シート'!E61)</f>
        <v/>
      </c>
      <c r="E40" s="263" t="str">
        <f aca="false">IF('(入力①) 基本情報入力シート'!F61="","",'(入力①) 基本情報入力シート'!F61)</f>
        <v/>
      </c>
      <c r="F40" s="263" t="str">
        <f aca="false">IF('(入力①) 基本情報入力シート'!G61="","",'(入力①) 基本情報入力シート'!G61)</f>
        <v/>
      </c>
      <c r="G40" s="263" t="str">
        <f aca="false">IF('(入力①) 基本情報入力シート'!H61="","",'(入力①) 基本情報入力シート'!H61)</f>
        <v/>
      </c>
      <c r="H40" s="263" t="str">
        <f aca="false">IF('(入力①) 基本情報入力シート'!I61="","",'(入力①) 基本情報入力シート'!I61)</f>
        <v/>
      </c>
      <c r="I40" s="263" t="str">
        <f aca="false">IF('(入力①) 基本情報入力シート'!J61="","",'(入力①) 基本情報入力シート'!J61)</f>
        <v/>
      </c>
      <c r="J40" s="263" t="str">
        <f aca="false">IF('(入力①) 基本情報入力シート'!K61="","",'(入力①) 基本情報入力シート'!K61)</f>
        <v/>
      </c>
      <c r="K40" s="264" t="str">
        <f aca="false">IF('(入力①) 基本情報入力シート'!L61="","",'(入力①) 基本情報入力シート'!L61)</f>
        <v/>
      </c>
      <c r="L40" s="265" t="str">
        <f aca="false">IF('(入力①) 基本情報入力シート'!M61="","",'(入力①) 基本情報入力シート'!M61)</f>
        <v/>
      </c>
      <c r="M40" s="265" t="str">
        <f aca="false">IF('(入力①) 基本情報入力シート'!R61="","",'(入力①) 基本情報入力シート'!R61)</f>
        <v/>
      </c>
      <c r="N40" s="265" t="str">
        <f aca="false">IF('(入力①) 基本情報入力シート'!W61="","",'(入力①) 基本情報入力シート'!W61)</f>
        <v/>
      </c>
      <c r="O40" s="261" t="str">
        <f aca="false">IF('(入力①) 基本情報入力シート'!X61="","",'(入力①) 基本情報入力シート'!X61)</f>
        <v/>
      </c>
      <c r="P40" s="266" t="str">
        <f aca="false">IF('(入力①) 基本情報入力シート'!Y61="","",'(入力①) 基本情報入力シート'!Y61)</f>
        <v/>
      </c>
      <c r="Q40" s="267"/>
      <c r="R40" s="158" t="str">
        <f aca="false">IF('(入力①) 基本情報入力シート'!Z61="","",'(入力①) 基本情報入力シート'!Z61)</f>
        <v/>
      </c>
      <c r="S40" s="159" t="str">
        <f aca="false">IF('(入力①) 基本情報入力シート'!AA61="","",'(入力①) 基本情報入力シート'!AA61)</f>
        <v/>
      </c>
      <c r="T40" s="268"/>
      <c r="U40" s="269" t="e">
        <f aca="false">IF(P40="","",VLOOKUP(P40,))</f>
        <v>#N/A</v>
      </c>
      <c r="V40" s="270" t="s">
        <v>92</v>
      </c>
      <c r="W40" s="271"/>
      <c r="X40" s="272" t="s">
        <v>93</v>
      </c>
      <c r="Y40" s="271"/>
      <c r="Z40" s="273" t="s">
        <v>94</v>
      </c>
      <c r="AA40" s="271"/>
      <c r="AB40" s="270" t="s">
        <v>93</v>
      </c>
      <c r="AC40" s="271"/>
      <c r="AD40" s="270" t="s">
        <v>95</v>
      </c>
      <c r="AE40" s="274" t="s">
        <v>96</v>
      </c>
      <c r="AF40" s="275" t="str">
        <f aca="false">IF(W40&gt;=1,(AA40*12+AC40)-(W40*12+Y40)+1,"")</f>
        <v/>
      </c>
      <c r="AG40" s="276" t="s">
        <v>97</v>
      </c>
      <c r="AH40" s="277" t="str">
        <f aca="false">IFERROR(ROUNDDOWN(ROUND(R40*S40,0)*U40,0)*AF40,"")</f>
        <v/>
      </c>
      <c r="AI40" s="278"/>
      <c r="AJ40" s="279"/>
      <c r="AK40" s="278"/>
      <c r="AL40" s="281"/>
    </row>
    <row r="41" customFormat="false" ht="36.75" hidden="false" customHeight="true" outlineLevel="0" collapsed="false">
      <c r="A41" s="261" t="n">
        <f aca="false">A40+1</f>
        <v>30</v>
      </c>
      <c r="B41" s="262" t="str">
        <f aca="false">IF('(入力①) 基本情報入力シート'!C62="","",'(入力①) 基本情報入力シート'!C62)</f>
        <v/>
      </c>
      <c r="C41" s="263" t="str">
        <f aca="false">IF('(入力①) 基本情報入力シート'!D62="","",'(入力①) 基本情報入力シート'!D62)</f>
        <v/>
      </c>
      <c r="D41" s="263" t="str">
        <f aca="false">IF('(入力①) 基本情報入力シート'!E62="","",'(入力①) 基本情報入力シート'!E62)</f>
        <v/>
      </c>
      <c r="E41" s="263" t="str">
        <f aca="false">IF('(入力①) 基本情報入力シート'!F62="","",'(入力①) 基本情報入力シート'!F62)</f>
        <v/>
      </c>
      <c r="F41" s="263" t="str">
        <f aca="false">IF('(入力①) 基本情報入力シート'!G62="","",'(入力①) 基本情報入力シート'!G62)</f>
        <v/>
      </c>
      <c r="G41" s="263" t="str">
        <f aca="false">IF('(入力①) 基本情報入力シート'!H62="","",'(入力①) 基本情報入力シート'!H62)</f>
        <v/>
      </c>
      <c r="H41" s="263" t="str">
        <f aca="false">IF('(入力①) 基本情報入力シート'!I62="","",'(入力①) 基本情報入力シート'!I62)</f>
        <v/>
      </c>
      <c r="I41" s="263" t="str">
        <f aca="false">IF('(入力①) 基本情報入力シート'!J62="","",'(入力①) 基本情報入力シート'!J62)</f>
        <v/>
      </c>
      <c r="J41" s="263" t="str">
        <f aca="false">IF('(入力①) 基本情報入力シート'!K62="","",'(入力①) 基本情報入力シート'!K62)</f>
        <v/>
      </c>
      <c r="K41" s="264" t="str">
        <f aca="false">IF('(入力①) 基本情報入力シート'!L62="","",'(入力①) 基本情報入力シート'!L62)</f>
        <v/>
      </c>
      <c r="L41" s="265" t="str">
        <f aca="false">IF('(入力①) 基本情報入力シート'!M62="","",'(入力①) 基本情報入力シート'!M62)</f>
        <v/>
      </c>
      <c r="M41" s="265" t="str">
        <f aca="false">IF('(入力①) 基本情報入力シート'!R62="","",'(入力①) 基本情報入力シート'!R62)</f>
        <v/>
      </c>
      <c r="N41" s="265" t="str">
        <f aca="false">IF('(入力①) 基本情報入力シート'!W62="","",'(入力①) 基本情報入力シート'!W62)</f>
        <v/>
      </c>
      <c r="O41" s="261" t="str">
        <f aca="false">IF('(入力①) 基本情報入力シート'!X62="","",'(入力①) 基本情報入力シート'!X62)</f>
        <v/>
      </c>
      <c r="P41" s="266" t="str">
        <f aca="false">IF('(入力①) 基本情報入力シート'!Y62="","",'(入力①) 基本情報入力シート'!Y62)</f>
        <v/>
      </c>
      <c r="Q41" s="267"/>
      <c r="R41" s="158" t="str">
        <f aca="false">IF('(入力①) 基本情報入力シート'!Z62="","",'(入力①) 基本情報入力シート'!Z62)</f>
        <v/>
      </c>
      <c r="S41" s="159" t="str">
        <f aca="false">IF('(入力①) 基本情報入力シート'!AA62="","",'(入力①) 基本情報入力シート'!AA62)</f>
        <v/>
      </c>
      <c r="T41" s="268"/>
      <c r="U41" s="269" t="e">
        <f aca="false">IF(P41="","",VLOOKUP(P41,))</f>
        <v>#N/A</v>
      </c>
      <c r="V41" s="270" t="s">
        <v>92</v>
      </c>
      <c r="W41" s="271"/>
      <c r="X41" s="272" t="s">
        <v>93</v>
      </c>
      <c r="Y41" s="271"/>
      <c r="Z41" s="273" t="s">
        <v>94</v>
      </c>
      <c r="AA41" s="271"/>
      <c r="AB41" s="270" t="s">
        <v>93</v>
      </c>
      <c r="AC41" s="271"/>
      <c r="AD41" s="270" t="s">
        <v>95</v>
      </c>
      <c r="AE41" s="274" t="s">
        <v>96</v>
      </c>
      <c r="AF41" s="275" t="str">
        <f aca="false">IF(W41&gt;=1,(AA41*12+AC41)-(W41*12+Y41)+1,"")</f>
        <v/>
      </c>
      <c r="AG41" s="276" t="s">
        <v>97</v>
      </c>
      <c r="AH41" s="277" t="str">
        <f aca="false">IFERROR(ROUNDDOWN(ROUND(R41*S41,0)*U41,0)*AF41,"")</f>
        <v/>
      </c>
      <c r="AI41" s="278"/>
      <c r="AJ41" s="279"/>
      <c r="AK41" s="278"/>
      <c r="AL41" s="281"/>
    </row>
    <row r="42" customFormat="false" ht="36.75" hidden="false" customHeight="true" outlineLevel="0" collapsed="false">
      <c r="A42" s="261" t="n">
        <f aca="false">A41+1</f>
        <v>31</v>
      </c>
      <c r="B42" s="262" t="str">
        <f aca="false">IF('(入力①) 基本情報入力シート'!C63="","",'(入力①) 基本情報入力シート'!C63)</f>
        <v/>
      </c>
      <c r="C42" s="263" t="str">
        <f aca="false">IF('(入力①) 基本情報入力シート'!D63="","",'(入力①) 基本情報入力シート'!D63)</f>
        <v/>
      </c>
      <c r="D42" s="263" t="str">
        <f aca="false">IF('(入力①) 基本情報入力シート'!E63="","",'(入力①) 基本情報入力シート'!E63)</f>
        <v/>
      </c>
      <c r="E42" s="263" t="str">
        <f aca="false">IF('(入力①) 基本情報入力シート'!F63="","",'(入力①) 基本情報入力シート'!F63)</f>
        <v/>
      </c>
      <c r="F42" s="263" t="str">
        <f aca="false">IF('(入力①) 基本情報入力シート'!G63="","",'(入力①) 基本情報入力シート'!G63)</f>
        <v/>
      </c>
      <c r="G42" s="263" t="str">
        <f aca="false">IF('(入力①) 基本情報入力シート'!H63="","",'(入力①) 基本情報入力シート'!H63)</f>
        <v/>
      </c>
      <c r="H42" s="263" t="str">
        <f aca="false">IF('(入力①) 基本情報入力シート'!I63="","",'(入力①) 基本情報入力シート'!I63)</f>
        <v/>
      </c>
      <c r="I42" s="263" t="str">
        <f aca="false">IF('(入力①) 基本情報入力シート'!J63="","",'(入力①) 基本情報入力シート'!J63)</f>
        <v/>
      </c>
      <c r="J42" s="263" t="str">
        <f aca="false">IF('(入力①) 基本情報入力シート'!K63="","",'(入力①) 基本情報入力シート'!K63)</f>
        <v/>
      </c>
      <c r="K42" s="264" t="str">
        <f aca="false">IF('(入力①) 基本情報入力シート'!L63="","",'(入力①) 基本情報入力シート'!L63)</f>
        <v/>
      </c>
      <c r="L42" s="265" t="str">
        <f aca="false">IF('(入力①) 基本情報入力シート'!M63="","",'(入力①) 基本情報入力シート'!M63)</f>
        <v/>
      </c>
      <c r="M42" s="265" t="str">
        <f aca="false">IF('(入力①) 基本情報入力シート'!R63="","",'(入力①) 基本情報入力シート'!R63)</f>
        <v/>
      </c>
      <c r="N42" s="265" t="str">
        <f aca="false">IF('(入力①) 基本情報入力シート'!W63="","",'(入力①) 基本情報入力シート'!W63)</f>
        <v/>
      </c>
      <c r="O42" s="261" t="str">
        <f aca="false">IF('(入力①) 基本情報入力シート'!X63="","",'(入力①) 基本情報入力シート'!X63)</f>
        <v/>
      </c>
      <c r="P42" s="266" t="str">
        <f aca="false">IF('(入力①) 基本情報入力シート'!Y63="","",'(入力①) 基本情報入力シート'!Y63)</f>
        <v/>
      </c>
      <c r="Q42" s="267"/>
      <c r="R42" s="158" t="str">
        <f aca="false">IF('(入力①) 基本情報入力シート'!Z63="","",'(入力①) 基本情報入力シート'!Z63)</f>
        <v/>
      </c>
      <c r="S42" s="159" t="str">
        <f aca="false">IF('(入力①) 基本情報入力シート'!AA63="","",'(入力①) 基本情報入力シート'!AA63)</f>
        <v/>
      </c>
      <c r="T42" s="268"/>
      <c r="U42" s="269" t="e">
        <f aca="false">IF(P42="","",VLOOKUP(P42,))</f>
        <v>#N/A</v>
      </c>
      <c r="V42" s="270" t="s">
        <v>92</v>
      </c>
      <c r="W42" s="271"/>
      <c r="X42" s="272" t="s">
        <v>93</v>
      </c>
      <c r="Y42" s="271"/>
      <c r="Z42" s="273" t="s">
        <v>94</v>
      </c>
      <c r="AA42" s="271"/>
      <c r="AB42" s="270" t="s">
        <v>93</v>
      </c>
      <c r="AC42" s="271"/>
      <c r="AD42" s="270" t="s">
        <v>95</v>
      </c>
      <c r="AE42" s="274" t="s">
        <v>96</v>
      </c>
      <c r="AF42" s="275" t="str">
        <f aca="false">IF(W42&gt;=1,(AA42*12+AC42)-(W42*12+Y42)+1,"")</f>
        <v/>
      </c>
      <c r="AG42" s="276" t="s">
        <v>97</v>
      </c>
      <c r="AH42" s="277" t="str">
        <f aca="false">IFERROR(ROUNDDOWN(ROUND(R42*S42,0)*U42,0)*AF42,"")</f>
        <v/>
      </c>
      <c r="AI42" s="278"/>
      <c r="AJ42" s="279"/>
      <c r="AK42" s="278"/>
      <c r="AL42" s="281"/>
    </row>
    <row r="43" customFormat="false" ht="36.75" hidden="false" customHeight="true" outlineLevel="0" collapsed="false">
      <c r="A43" s="261" t="n">
        <f aca="false">A42+1</f>
        <v>32</v>
      </c>
      <c r="B43" s="262" t="str">
        <f aca="false">IF('(入力①) 基本情報入力シート'!C64="","",'(入力①) 基本情報入力シート'!C64)</f>
        <v/>
      </c>
      <c r="C43" s="263" t="str">
        <f aca="false">IF('(入力①) 基本情報入力シート'!D64="","",'(入力①) 基本情報入力シート'!D64)</f>
        <v/>
      </c>
      <c r="D43" s="263" t="str">
        <f aca="false">IF('(入力①) 基本情報入力シート'!E64="","",'(入力①) 基本情報入力シート'!E64)</f>
        <v/>
      </c>
      <c r="E43" s="263" t="str">
        <f aca="false">IF('(入力①) 基本情報入力シート'!F64="","",'(入力①) 基本情報入力シート'!F64)</f>
        <v/>
      </c>
      <c r="F43" s="263" t="str">
        <f aca="false">IF('(入力①) 基本情報入力シート'!G64="","",'(入力①) 基本情報入力シート'!G64)</f>
        <v/>
      </c>
      <c r="G43" s="263" t="str">
        <f aca="false">IF('(入力①) 基本情報入力シート'!H64="","",'(入力①) 基本情報入力シート'!H64)</f>
        <v/>
      </c>
      <c r="H43" s="263" t="str">
        <f aca="false">IF('(入力①) 基本情報入力シート'!I64="","",'(入力①) 基本情報入力シート'!I64)</f>
        <v/>
      </c>
      <c r="I43" s="263" t="str">
        <f aca="false">IF('(入力①) 基本情報入力シート'!J64="","",'(入力①) 基本情報入力シート'!J64)</f>
        <v/>
      </c>
      <c r="J43" s="263" t="str">
        <f aca="false">IF('(入力①) 基本情報入力シート'!K64="","",'(入力①) 基本情報入力シート'!K64)</f>
        <v/>
      </c>
      <c r="K43" s="264" t="str">
        <f aca="false">IF('(入力①) 基本情報入力シート'!L64="","",'(入力①) 基本情報入力シート'!L64)</f>
        <v/>
      </c>
      <c r="L43" s="265" t="str">
        <f aca="false">IF('(入力①) 基本情報入力シート'!M64="","",'(入力①) 基本情報入力シート'!M64)</f>
        <v/>
      </c>
      <c r="M43" s="265" t="str">
        <f aca="false">IF('(入力①) 基本情報入力シート'!R64="","",'(入力①) 基本情報入力シート'!R64)</f>
        <v/>
      </c>
      <c r="N43" s="265" t="str">
        <f aca="false">IF('(入力①) 基本情報入力シート'!W64="","",'(入力①) 基本情報入力シート'!W64)</f>
        <v/>
      </c>
      <c r="O43" s="261" t="str">
        <f aca="false">IF('(入力①) 基本情報入力シート'!X64="","",'(入力①) 基本情報入力シート'!X64)</f>
        <v/>
      </c>
      <c r="P43" s="266" t="str">
        <f aca="false">IF('(入力①) 基本情報入力シート'!Y64="","",'(入力①) 基本情報入力シート'!Y64)</f>
        <v/>
      </c>
      <c r="Q43" s="267"/>
      <c r="R43" s="158" t="str">
        <f aca="false">IF('(入力①) 基本情報入力シート'!Z64="","",'(入力①) 基本情報入力シート'!Z64)</f>
        <v/>
      </c>
      <c r="S43" s="159" t="str">
        <f aca="false">IF('(入力①) 基本情報入力シート'!AA64="","",'(入力①) 基本情報入力シート'!AA64)</f>
        <v/>
      </c>
      <c r="T43" s="268"/>
      <c r="U43" s="269" t="e">
        <f aca="false">IF(P43="","",VLOOKUP(P43,))</f>
        <v>#N/A</v>
      </c>
      <c r="V43" s="270" t="s">
        <v>92</v>
      </c>
      <c r="W43" s="271"/>
      <c r="X43" s="272" t="s">
        <v>93</v>
      </c>
      <c r="Y43" s="271"/>
      <c r="Z43" s="273" t="s">
        <v>94</v>
      </c>
      <c r="AA43" s="271"/>
      <c r="AB43" s="270" t="s">
        <v>93</v>
      </c>
      <c r="AC43" s="271"/>
      <c r="AD43" s="270" t="s">
        <v>95</v>
      </c>
      <c r="AE43" s="274" t="s">
        <v>96</v>
      </c>
      <c r="AF43" s="275" t="str">
        <f aca="false">IF(W43&gt;=1,(AA43*12+AC43)-(W43*12+Y43)+1,"")</f>
        <v/>
      </c>
      <c r="AG43" s="276" t="s">
        <v>97</v>
      </c>
      <c r="AH43" s="277" t="str">
        <f aca="false">IFERROR(ROUNDDOWN(ROUND(R43*S43,0)*U43,0)*AF43,"")</f>
        <v/>
      </c>
      <c r="AI43" s="278"/>
      <c r="AJ43" s="279"/>
      <c r="AK43" s="278"/>
      <c r="AL43" s="281"/>
    </row>
    <row r="44" customFormat="false" ht="36.75" hidden="false" customHeight="true" outlineLevel="0" collapsed="false">
      <c r="A44" s="261" t="n">
        <f aca="false">A43+1</f>
        <v>33</v>
      </c>
      <c r="B44" s="262" t="str">
        <f aca="false">IF('(入力①) 基本情報入力シート'!C65="","",'(入力①) 基本情報入力シート'!C65)</f>
        <v/>
      </c>
      <c r="C44" s="263" t="str">
        <f aca="false">IF('(入力①) 基本情報入力シート'!D65="","",'(入力①) 基本情報入力シート'!D65)</f>
        <v/>
      </c>
      <c r="D44" s="263" t="str">
        <f aca="false">IF('(入力①) 基本情報入力シート'!E65="","",'(入力①) 基本情報入力シート'!E65)</f>
        <v/>
      </c>
      <c r="E44" s="263" t="str">
        <f aca="false">IF('(入力①) 基本情報入力シート'!F65="","",'(入力①) 基本情報入力シート'!F65)</f>
        <v/>
      </c>
      <c r="F44" s="263" t="str">
        <f aca="false">IF('(入力①) 基本情報入力シート'!G65="","",'(入力①) 基本情報入力シート'!G65)</f>
        <v/>
      </c>
      <c r="G44" s="263" t="str">
        <f aca="false">IF('(入力①) 基本情報入力シート'!H65="","",'(入力①) 基本情報入力シート'!H65)</f>
        <v/>
      </c>
      <c r="H44" s="263" t="str">
        <f aca="false">IF('(入力①) 基本情報入力シート'!I65="","",'(入力①) 基本情報入力シート'!I65)</f>
        <v/>
      </c>
      <c r="I44" s="263" t="str">
        <f aca="false">IF('(入力①) 基本情報入力シート'!J65="","",'(入力①) 基本情報入力シート'!J65)</f>
        <v/>
      </c>
      <c r="J44" s="263" t="str">
        <f aca="false">IF('(入力①) 基本情報入力シート'!K65="","",'(入力①) 基本情報入力シート'!K65)</f>
        <v/>
      </c>
      <c r="K44" s="264" t="str">
        <f aca="false">IF('(入力①) 基本情報入力シート'!L65="","",'(入力①) 基本情報入力シート'!L65)</f>
        <v/>
      </c>
      <c r="L44" s="265" t="str">
        <f aca="false">IF('(入力①) 基本情報入力シート'!M65="","",'(入力①) 基本情報入力シート'!M65)</f>
        <v/>
      </c>
      <c r="M44" s="265" t="str">
        <f aca="false">IF('(入力①) 基本情報入力シート'!R65="","",'(入力①) 基本情報入力シート'!R65)</f>
        <v/>
      </c>
      <c r="N44" s="265" t="str">
        <f aca="false">IF('(入力①) 基本情報入力シート'!W65="","",'(入力①) 基本情報入力シート'!W65)</f>
        <v/>
      </c>
      <c r="O44" s="261" t="str">
        <f aca="false">IF('(入力①) 基本情報入力シート'!X65="","",'(入力①) 基本情報入力シート'!X65)</f>
        <v/>
      </c>
      <c r="P44" s="266" t="str">
        <f aca="false">IF('(入力①) 基本情報入力シート'!Y65="","",'(入力①) 基本情報入力シート'!Y65)</f>
        <v/>
      </c>
      <c r="Q44" s="267"/>
      <c r="R44" s="158" t="str">
        <f aca="false">IF('(入力①) 基本情報入力シート'!Z65="","",'(入力①) 基本情報入力シート'!Z65)</f>
        <v/>
      </c>
      <c r="S44" s="159" t="str">
        <f aca="false">IF('(入力①) 基本情報入力シート'!AA65="","",'(入力①) 基本情報入力シート'!AA65)</f>
        <v/>
      </c>
      <c r="T44" s="268"/>
      <c r="U44" s="269" t="e">
        <f aca="false">IF(P44="","",VLOOKUP(P44,))</f>
        <v>#N/A</v>
      </c>
      <c r="V44" s="270" t="s">
        <v>92</v>
      </c>
      <c r="W44" s="271"/>
      <c r="X44" s="272" t="s">
        <v>93</v>
      </c>
      <c r="Y44" s="271"/>
      <c r="Z44" s="273" t="s">
        <v>94</v>
      </c>
      <c r="AA44" s="271"/>
      <c r="AB44" s="270" t="s">
        <v>93</v>
      </c>
      <c r="AC44" s="271"/>
      <c r="AD44" s="270" t="s">
        <v>95</v>
      </c>
      <c r="AE44" s="274" t="s">
        <v>96</v>
      </c>
      <c r="AF44" s="275" t="str">
        <f aca="false">IF(W44&gt;=1,(AA44*12+AC44)-(W44*12+Y44)+1,"")</f>
        <v/>
      </c>
      <c r="AG44" s="276" t="s">
        <v>97</v>
      </c>
      <c r="AH44" s="277" t="str">
        <f aca="false">IFERROR(ROUNDDOWN(ROUND(R44*S44,0)*U44,0)*AF44,"")</f>
        <v/>
      </c>
      <c r="AI44" s="278"/>
      <c r="AJ44" s="279"/>
      <c r="AK44" s="278"/>
      <c r="AL44" s="281"/>
    </row>
    <row r="45" customFormat="false" ht="36.75" hidden="false" customHeight="true" outlineLevel="0" collapsed="false">
      <c r="A45" s="261" t="n">
        <f aca="false">A44+1</f>
        <v>34</v>
      </c>
      <c r="B45" s="262" t="str">
        <f aca="false">IF('(入力①) 基本情報入力シート'!C66="","",'(入力①) 基本情報入力シート'!C66)</f>
        <v/>
      </c>
      <c r="C45" s="263" t="str">
        <f aca="false">IF('(入力①) 基本情報入力シート'!D66="","",'(入力①) 基本情報入力シート'!D66)</f>
        <v/>
      </c>
      <c r="D45" s="263" t="str">
        <f aca="false">IF('(入力①) 基本情報入力シート'!E66="","",'(入力①) 基本情報入力シート'!E66)</f>
        <v/>
      </c>
      <c r="E45" s="263" t="str">
        <f aca="false">IF('(入力①) 基本情報入力シート'!F66="","",'(入力①) 基本情報入力シート'!F66)</f>
        <v/>
      </c>
      <c r="F45" s="263" t="str">
        <f aca="false">IF('(入力①) 基本情報入力シート'!G66="","",'(入力①) 基本情報入力シート'!G66)</f>
        <v/>
      </c>
      <c r="G45" s="263" t="str">
        <f aca="false">IF('(入力①) 基本情報入力シート'!H66="","",'(入力①) 基本情報入力シート'!H66)</f>
        <v/>
      </c>
      <c r="H45" s="263" t="str">
        <f aca="false">IF('(入力①) 基本情報入力シート'!I66="","",'(入力①) 基本情報入力シート'!I66)</f>
        <v/>
      </c>
      <c r="I45" s="263" t="str">
        <f aca="false">IF('(入力①) 基本情報入力シート'!J66="","",'(入力①) 基本情報入力シート'!J66)</f>
        <v/>
      </c>
      <c r="J45" s="263" t="str">
        <f aca="false">IF('(入力①) 基本情報入力シート'!K66="","",'(入力①) 基本情報入力シート'!K66)</f>
        <v/>
      </c>
      <c r="K45" s="264" t="str">
        <f aca="false">IF('(入力①) 基本情報入力シート'!L66="","",'(入力①) 基本情報入力シート'!L66)</f>
        <v/>
      </c>
      <c r="L45" s="265" t="str">
        <f aca="false">IF('(入力①) 基本情報入力シート'!M66="","",'(入力①) 基本情報入力シート'!M66)</f>
        <v/>
      </c>
      <c r="M45" s="265" t="str">
        <f aca="false">IF('(入力①) 基本情報入力シート'!R66="","",'(入力①) 基本情報入力シート'!R66)</f>
        <v/>
      </c>
      <c r="N45" s="265" t="str">
        <f aca="false">IF('(入力①) 基本情報入力シート'!W66="","",'(入力①) 基本情報入力シート'!W66)</f>
        <v/>
      </c>
      <c r="O45" s="261" t="str">
        <f aca="false">IF('(入力①) 基本情報入力シート'!X66="","",'(入力①) 基本情報入力シート'!X66)</f>
        <v/>
      </c>
      <c r="P45" s="266" t="str">
        <f aca="false">IF('(入力①) 基本情報入力シート'!Y66="","",'(入力①) 基本情報入力シート'!Y66)</f>
        <v/>
      </c>
      <c r="Q45" s="267"/>
      <c r="R45" s="158" t="str">
        <f aca="false">IF('(入力①) 基本情報入力シート'!Z66="","",'(入力①) 基本情報入力シート'!Z66)</f>
        <v/>
      </c>
      <c r="S45" s="159" t="str">
        <f aca="false">IF('(入力①) 基本情報入力シート'!AA66="","",'(入力①) 基本情報入力シート'!AA66)</f>
        <v/>
      </c>
      <c r="T45" s="268"/>
      <c r="U45" s="269" t="e">
        <f aca="false">IF(P45="","",VLOOKUP(P45,))</f>
        <v>#N/A</v>
      </c>
      <c r="V45" s="270" t="s">
        <v>92</v>
      </c>
      <c r="W45" s="271"/>
      <c r="X45" s="272" t="s">
        <v>93</v>
      </c>
      <c r="Y45" s="271"/>
      <c r="Z45" s="273" t="s">
        <v>94</v>
      </c>
      <c r="AA45" s="271"/>
      <c r="AB45" s="270" t="s">
        <v>93</v>
      </c>
      <c r="AC45" s="271"/>
      <c r="AD45" s="270" t="s">
        <v>95</v>
      </c>
      <c r="AE45" s="274" t="s">
        <v>96</v>
      </c>
      <c r="AF45" s="275" t="str">
        <f aca="false">IF(W45&gt;=1,(AA45*12+AC45)-(W45*12+Y45)+1,"")</f>
        <v/>
      </c>
      <c r="AG45" s="276" t="s">
        <v>97</v>
      </c>
      <c r="AH45" s="277" t="str">
        <f aca="false">IFERROR(ROUNDDOWN(ROUND(R45*S45,0)*U45,0)*AF45,"")</f>
        <v/>
      </c>
      <c r="AI45" s="278"/>
      <c r="AJ45" s="279"/>
      <c r="AK45" s="278"/>
      <c r="AL45" s="281"/>
    </row>
    <row r="46" customFormat="false" ht="36.75" hidden="false" customHeight="true" outlineLevel="0" collapsed="false">
      <c r="A46" s="261" t="n">
        <f aca="false">A45+1</f>
        <v>35</v>
      </c>
      <c r="B46" s="262" t="str">
        <f aca="false">IF('(入力①) 基本情報入力シート'!C67="","",'(入力①) 基本情報入力シート'!C67)</f>
        <v/>
      </c>
      <c r="C46" s="263" t="str">
        <f aca="false">IF('(入力①) 基本情報入力シート'!D67="","",'(入力①) 基本情報入力シート'!D67)</f>
        <v/>
      </c>
      <c r="D46" s="263" t="str">
        <f aca="false">IF('(入力①) 基本情報入力シート'!E67="","",'(入力①) 基本情報入力シート'!E67)</f>
        <v/>
      </c>
      <c r="E46" s="263" t="str">
        <f aca="false">IF('(入力①) 基本情報入力シート'!F67="","",'(入力①) 基本情報入力シート'!F67)</f>
        <v/>
      </c>
      <c r="F46" s="263" t="str">
        <f aca="false">IF('(入力①) 基本情報入力シート'!G67="","",'(入力①) 基本情報入力シート'!G67)</f>
        <v/>
      </c>
      <c r="G46" s="263" t="str">
        <f aca="false">IF('(入力①) 基本情報入力シート'!H67="","",'(入力①) 基本情報入力シート'!H67)</f>
        <v/>
      </c>
      <c r="H46" s="263" t="str">
        <f aca="false">IF('(入力①) 基本情報入力シート'!I67="","",'(入力①) 基本情報入力シート'!I67)</f>
        <v/>
      </c>
      <c r="I46" s="263" t="str">
        <f aca="false">IF('(入力①) 基本情報入力シート'!J67="","",'(入力①) 基本情報入力シート'!J67)</f>
        <v/>
      </c>
      <c r="J46" s="263" t="str">
        <f aca="false">IF('(入力①) 基本情報入力シート'!K67="","",'(入力①) 基本情報入力シート'!K67)</f>
        <v/>
      </c>
      <c r="K46" s="264" t="str">
        <f aca="false">IF('(入力①) 基本情報入力シート'!L67="","",'(入力①) 基本情報入力シート'!L67)</f>
        <v/>
      </c>
      <c r="L46" s="265" t="str">
        <f aca="false">IF('(入力①) 基本情報入力シート'!M67="","",'(入力①) 基本情報入力シート'!M67)</f>
        <v/>
      </c>
      <c r="M46" s="265" t="str">
        <f aca="false">IF('(入力①) 基本情報入力シート'!R67="","",'(入力①) 基本情報入力シート'!R67)</f>
        <v/>
      </c>
      <c r="N46" s="265" t="str">
        <f aca="false">IF('(入力①) 基本情報入力シート'!W67="","",'(入力①) 基本情報入力シート'!W67)</f>
        <v/>
      </c>
      <c r="O46" s="261" t="str">
        <f aca="false">IF('(入力①) 基本情報入力シート'!X67="","",'(入力①) 基本情報入力シート'!X67)</f>
        <v/>
      </c>
      <c r="P46" s="266" t="str">
        <f aca="false">IF('(入力①) 基本情報入力シート'!Y67="","",'(入力①) 基本情報入力シート'!Y67)</f>
        <v/>
      </c>
      <c r="Q46" s="267"/>
      <c r="R46" s="158" t="str">
        <f aca="false">IF('(入力①) 基本情報入力シート'!Z67="","",'(入力①) 基本情報入力シート'!Z67)</f>
        <v/>
      </c>
      <c r="S46" s="159" t="str">
        <f aca="false">IF('(入力①) 基本情報入力シート'!AA67="","",'(入力①) 基本情報入力シート'!AA67)</f>
        <v/>
      </c>
      <c r="T46" s="268"/>
      <c r="U46" s="269" t="e">
        <f aca="false">IF(P46="","",VLOOKUP(P46,))</f>
        <v>#N/A</v>
      </c>
      <c r="V46" s="270" t="s">
        <v>92</v>
      </c>
      <c r="W46" s="271"/>
      <c r="X46" s="272" t="s">
        <v>93</v>
      </c>
      <c r="Y46" s="271"/>
      <c r="Z46" s="273" t="s">
        <v>94</v>
      </c>
      <c r="AA46" s="271"/>
      <c r="AB46" s="270" t="s">
        <v>93</v>
      </c>
      <c r="AC46" s="271"/>
      <c r="AD46" s="270" t="s">
        <v>95</v>
      </c>
      <c r="AE46" s="274" t="s">
        <v>96</v>
      </c>
      <c r="AF46" s="275" t="str">
        <f aca="false">IF(W46&gt;=1,(AA46*12+AC46)-(W46*12+Y46)+1,"")</f>
        <v/>
      </c>
      <c r="AG46" s="276" t="s">
        <v>97</v>
      </c>
      <c r="AH46" s="277" t="str">
        <f aca="false">IFERROR(ROUNDDOWN(ROUND(R46*S46,0)*U46,0)*AF46,"")</f>
        <v/>
      </c>
      <c r="AI46" s="278"/>
      <c r="AJ46" s="279"/>
      <c r="AK46" s="278"/>
      <c r="AL46" s="281"/>
    </row>
    <row r="47" customFormat="false" ht="36.75" hidden="false" customHeight="true" outlineLevel="0" collapsed="false">
      <c r="A47" s="261" t="n">
        <f aca="false">A46+1</f>
        <v>36</v>
      </c>
      <c r="B47" s="262" t="str">
        <f aca="false">IF('(入力①) 基本情報入力シート'!C68="","",'(入力①) 基本情報入力シート'!C68)</f>
        <v/>
      </c>
      <c r="C47" s="263" t="str">
        <f aca="false">IF('(入力①) 基本情報入力シート'!D68="","",'(入力①) 基本情報入力シート'!D68)</f>
        <v/>
      </c>
      <c r="D47" s="263" t="str">
        <f aca="false">IF('(入力①) 基本情報入力シート'!E68="","",'(入力①) 基本情報入力シート'!E68)</f>
        <v/>
      </c>
      <c r="E47" s="263" t="str">
        <f aca="false">IF('(入力①) 基本情報入力シート'!F68="","",'(入力①) 基本情報入力シート'!F68)</f>
        <v/>
      </c>
      <c r="F47" s="263" t="str">
        <f aca="false">IF('(入力①) 基本情報入力シート'!G68="","",'(入力①) 基本情報入力シート'!G68)</f>
        <v/>
      </c>
      <c r="G47" s="263" t="str">
        <f aca="false">IF('(入力①) 基本情報入力シート'!H68="","",'(入力①) 基本情報入力シート'!H68)</f>
        <v/>
      </c>
      <c r="H47" s="263" t="str">
        <f aca="false">IF('(入力①) 基本情報入力シート'!I68="","",'(入力①) 基本情報入力シート'!I68)</f>
        <v/>
      </c>
      <c r="I47" s="263" t="str">
        <f aca="false">IF('(入力①) 基本情報入力シート'!J68="","",'(入力①) 基本情報入力シート'!J68)</f>
        <v/>
      </c>
      <c r="J47" s="263" t="str">
        <f aca="false">IF('(入力①) 基本情報入力シート'!K68="","",'(入力①) 基本情報入力シート'!K68)</f>
        <v/>
      </c>
      <c r="K47" s="264" t="str">
        <f aca="false">IF('(入力①) 基本情報入力シート'!L68="","",'(入力①) 基本情報入力シート'!L68)</f>
        <v/>
      </c>
      <c r="L47" s="265" t="str">
        <f aca="false">IF('(入力①) 基本情報入力シート'!M68="","",'(入力①) 基本情報入力シート'!M68)</f>
        <v/>
      </c>
      <c r="M47" s="265" t="str">
        <f aca="false">IF('(入力①) 基本情報入力シート'!R68="","",'(入力①) 基本情報入力シート'!R68)</f>
        <v/>
      </c>
      <c r="N47" s="265" t="str">
        <f aca="false">IF('(入力①) 基本情報入力シート'!W68="","",'(入力①) 基本情報入力シート'!W68)</f>
        <v/>
      </c>
      <c r="O47" s="261" t="str">
        <f aca="false">IF('(入力①) 基本情報入力シート'!X68="","",'(入力①) 基本情報入力シート'!X68)</f>
        <v/>
      </c>
      <c r="P47" s="266" t="str">
        <f aca="false">IF('(入力①) 基本情報入力シート'!Y68="","",'(入力①) 基本情報入力シート'!Y68)</f>
        <v/>
      </c>
      <c r="Q47" s="267"/>
      <c r="R47" s="158" t="str">
        <f aca="false">IF('(入力①) 基本情報入力シート'!Z68="","",'(入力①) 基本情報入力シート'!Z68)</f>
        <v/>
      </c>
      <c r="S47" s="159" t="str">
        <f aca="false">IF('(入力①) 基本情報入力シート'!AA68="","",'(入力①) 基本情報入力シート'!AA68)</f>
        <v/>
      </c>
      <c r="T47" s="268"/>
      <c r="U47" s="269" t="e">
        <f aca="false">IF(P47="","",VLOOKUP(P47,))</f>
        <v>#N/A</v>
      </c>
      <c r="V47" s="270" t="s">
        <v>92</v>
      </c>
      <c r="W47" s="271"/>
      <c r="X47" s="272" t="s">
        <v>93</v>
      </c>
      <c r="Y47" s="271"/>
      <c r="Z47" s="273" t="s">
        <v>94</v>
      </c>
      <c r="AA47" s="271"/>
      <c r="AB47" s="270" t="s">
        <v>93</v>
      </c>
      <c r="AC47" s="271"/>
      <c r="AD47" s="270" t="s">
        <v>95</v>
      </c>
      <c r="AE47" s="274" t="s">
        <v>96</v>
      </c>
      <c r="AF47" s="275" t="str">
        <f aca="false">IF(W47&gt;=1,(AA47*12+AC47)-(W47*12+Y47)+1,"")</f>
        <v/>
      </c>
      <c r="AG47" s="276" t="s">
        <v>97</v>
      </c>
      <c r="AH47" s="277" t="str">
        <f aca="false">IFERROR(ROUNDDOWN(ROUND(R47*S47,0)*U47,0)*AF47,"")</f>
        <v/>
      </c>
      <c r="AI47" s="278"/>
      <c r="AJ47" s="279"/>
      <c r="AK47" s="278"/>
      <c r="AL47" s="281"/>
    </row>
    <row r="48" customFormat="false" ht="36.75" hidden="false" customHeight="true" outlineLevel="0" collapsed="false">
      <c r="A48" s="261" t="n">
        <f aca="false">A47+1</f>
        <v>37</v>
      </c>
      <c r="B48" s="262" t="str">
        <f aca="false">IF('(入力①) 基本情報入力シート'!C69="","",'(入力①) 基本情報入力シート'!C69)</f>
        <v/>
      </c>
      <c r="C48" s="263" t="str">
        <f aca="false">IF('(入力①) 基本情報入力シート'!D69="","",'(入力①) 基本情報入力シート'!D69)</f>
        <v/>
      </c>
      <c r="D48" s="263" t="str">
        <f aca="false">IF('(入力①) 基本情報入力シート'!E69="","",'(入力①) 基本情報入力シート'!E69)</f>
        <v/>
      </c>
      <c r="E48" s="263" t="str">
        <f aca="false">IF('(入力①) 基本情報入力シート'!F69="","",'(入力①) 基本情報入力シート'!F69)</f>
        <v/>
      </c>
      <c r="F48" s="263" t="str">
        <f aca="false">IF('(入力①) 基本情報入力シート'!G69="","",'(入力①) 基本情報入力シート'!G69)</f>
        <v/>
      </c>
      <c r="G48" s="263" t="str">
        <f aca="false">IF('(入力①) 基本情報入力シート'!H69="","",'(入力①) 基本情報入力シート'!H69)</f>
        <v/>
      </c>
      <c r="H48" s="263" t="str">
        <f aca="false">IF('(入力①) 基本情報入力シート'!I69="","",'(入力①) 基本情報入力シート'!I69)</f>
        <v/>
      </c>
      <c r="I48" s="263" t="str">
        <f aca="false">IF('(入力①) 基本情報入力シート'!J69="","",'(入力①) 基本情報入力シート'!J69)</f>
        <v/>
      </c>
      <c r="J48" s="263" t="str">
        <f aca="false">IF('(入力①) 基本情報入力シート'!K69="","",'(入力①) 基本情報入力シート'!K69)</f>
        <v/>
      </c>
      <c r="K48" s="264" t="str">
        <f aca="false">IF('(入力①) 基本情報入力シート'!L69="","",'(入力①) 基本情報入力シート'!L69)</f>
        <v/>
      </c>
      <c r="L48" s="265" t="str">
        <f aca="false">IF('(入力①) 基本情報入力シート'!M69="","",'(入力①) 基本情報入力シート'!M69)</f>
        <v/>
      </c>
      <c r="M48" s="265" t="str">
        <f aca="false">IF('(入力①) 基本情報入力シート'!R69="","",'(入力①) 基本情報入力シート'!R69)</f>
        <v/>
      </c>
      <c r="N48" s="265" t="str">
        <f aca="false">IF('(入力①) 基本情報入力シート'!W69="","",'(入力①) 基本情報入力シート'!W69)</f>
        <v/>
      </c>
      <c r="O48" s="261" t="str">
        <f aca="false">IF('(入力①) 基本情報入力シート'!X69="","",'(入力①) 基本情報入力シート'!X69)</f>
        <v/>
      </c>
      <c r="P48" s="266" t="str">
        <f aca="false">IF('(入力①) 基本情報入力シート'!Y69="","",'(入力①) 基本情報入力シート'!Y69)</f>
        <v/>
      </c>
      <c r="Q48" s="267"/>
      <c r="R48" s="158" t="str">
        <f aca="false">IF('(入力①) 基本情報入力シート'!Z69="","",'(入力①) 基本情報入力シート'!Z69)</f>
        <v/>
      </c>
      <c r="S48" s="159" t="str">
        <f aca="false">IF('(入力①) 基本情報入力シート'!AA69="","",'(入力①) 基本情報入力シート'!AA69)</f>
        <v/>
      </c>
      <c r="T48" s="268"/>
      <c r="U48" s="269" t="e">
        <f aca="false">IF(P48="","",VLOOKUP(P48,))</f>
        <v>#N/A</v>
      </c>
      <c r="V48" s="270" t="s">
        <v>92</v>
      </c>
      <c r="W48" s="271"/>
      <c r="X48" s="272" t="s">
        <v>93</v>
      </c>
      <c r="Y48" s="271"/>
      <c r="Z48" s="273" t="s">
        <v>94</v>
      </c>
      <c r="AA48" s="271"/>
      <c r="AB48" s="270" t="s">
        <v>93</v>
      </c>
      <c r="AC48" s="271"/>
      <c r="AD48" s="270" t="s">
        <v>95</v>
      </c>
      <c r="AE48" s="274" t="s">
        <v>96</v>
      </c>
      <c r="AF48" s="275" t="str">
        <f aca="false">IF(W48&gt;=1,(AA48*12+AC48)-(W48*12+Y48)+1,"")</f>
        <v/>
      </c>
      <c r="AG48" s="276" t="s">
        <v>97</v>
      </c>
      <c r="AH48" s="277" t="str">
        <f aca="false">IFERROR(ROUNDDOWN(ROUND(R48*S48,0)*U48,0)*AF48,"")</f>
        <v/>
      </c>
      <c r="AI48" s="278"/>
      <c r="AJ48" s="279"/>
      <c r="AK48" s="278"/>
      <c r="AL48" s="281"/>
    </row>
    <row r="49" customFormat="false" ht="36.75" hidden="false" customHeight="true" outlineLevel="0" collapsed="false">
      <c r="A49" s="261" t="n">
        <f aca="false">A48+1</f>
        <v>38</v>
      </c>
      <c r="B49" s="262" t="str">
        <f aca="false">IF('(入力①) 基本情報入力シート'!C70="","",'(入力①) 基本情報入力シート'!C70)</f>
        <v/>
      </c>
      <c r="C49" s="263" t="str">
        <f aca="false">IF('(入力①) 基本情報入力シート'!D70="","",'(入力①) 基本情報入力シート'!D70)</f>
        <v/>
      </c>
      <c r="D49" s="263" t="str">
        <f aca="false">IF('(入力①) 基本情報入力シート'!E70="","",'(入力①) 基本情報入力シート'!E70)</f>
        <v/>
      </c>
      <c r="E49" s="263" t="str">
        <f aca="false">IF('(入力①) 基本情報入力シート'!F70="","",'(入力①) 基本情報入力シート'!F70)</f>
        <v/>
      </c>
      <c r="F49" s="263" t="str">
        <f aca="false">IF('(入力①) 基本情報入力シート'!G70="","",'(入力①) 基本情報入力シート'!G70)</f>
        <v/>
      </c>
      <c r="G49" s="263" t="str">
        <f aca="false">IF('(入力①) 基本情報入力シート'!H70="","",'(入力①) 基本情報入力シート'!H70)</f>
        <v/>
      </c>
      <c r="H49" s="263" t="str">
        <f aca="false">IF('(入力①) 基本情報入力シート'!I70="","",'(入力①) 基本情報入力シート'!I70)</f>
        <v/>
      </c>
      <c r="I49" s="263" t="str">
        <f aca="false">IF('(入力①) 基本情報入力シート'!J70="","",'(入力①) 基本情報入力シート'!J70)</f>
        <v/>
      </c>
      <c r="J49" s="263" t="str">
        <f aca="false">IF('(入力①) 基本情報入力シート'!K70="","",'(入力①) 基本情報入力シート'!K70)</f>
        <v/>
      </c>
      <c r="K49" s="264" t="str">
        <f aca="false">IF('(入力①) 基本情報入力シート'!L70="","",'(入力①) 基本情報入力シート'!L70)</f>
        <v/>
      </c>
      <c r="L49" s="265" t="str">
        <f aca="false">IF('(入力①) 基本情報入力シート'!M70="","",'(入力①) 基本情報入力シート'!M70)</f>
        <v/>
      </c>
      <c r="M49" s="265" t="str">
        <f aca="false">IF('(入力①) 基本情報入力シート'!R70="","",'(入力①) 基本情報入力シート'!R70)</f>
        <v/>
      </c>
      <c r="N49" s="265" t="str">
        <f aca="false">IF('(入力①) 基本情報入力シート'!W70="","",'(入力①) 基本情報入力シート'!W70)</f>
        <v/>
      </c>
      <c r="O49" s="261" t="str">
        <f aca="false">IF('(入力①) 基本情報入力シート'!X70="","",'(入力①) 基本情報入力シート'!X70)</f>
        <v/>
      </c>
      <c r="P49" s="266" t="str">
        <f aca="false">IF('(入力①) 基本情報入力シート'!Y70="","",'(入力①) 基本情報入力シート'!Y70)</f>
        <v/>
      </c>
      <c r="Q49" s="267"/>
      <c r="R49" s="158" t="str">
        <f aca="false">IF('(入力①) 基本情報入力シート'!Z70="","",'(入力①) 基本情報入力シート'!Z70)</f>
        <v/>
      </c>
      <c r="S49" s="159" t="str">
        <f aca="false">IF('(入力①) 基本情報入力シート'!AA70="","",'(入力①) 基本情報入力シート'!AA70)</f>
        <v/>
      </c>
      <c r="T49" s="268"/>
      <c r="U49" s="269" t="e">
        <f aca="false">IF(P49="","",VLOOKUP(P49,))</f>
        <v>#N/A</v>
      </c>
      <c r="V49" s="270" t="s">
        <v>92</v>
      </c>
      <c r="W49" s="271"/>
      <c r="X49" s="272" t="s">
        <v>93</v>
      </c>
      <c r="Y49" s="271"/>
      <c r="Z49" s="273" t="s">
        <v>94</v>
      </c>
      <c r="AA49" s="271"/>
      <c r="AB49" s="270" t="s">
        <v>93</v>
      </c>
      <c r="AC49" s="271"/>
      <c r="AD49" s="270" t="s">
        <v>95</v>
      </c>
      <c r="AE49" s="274" t="s">
        <v>96</v>
      </c>
      <c r="AF49" s="275" t="str">
        <f aca="false">IF(W49&gt;=1,(AA49*12+AC49)-(W49*12+Y49)+1,"")</f>
        <v/>
      </c>
      <c r="AG49" s="276" t="s">
        <v>97</v>
      </c>
      <c r="AH49" s="277" t="str">
        <f aca="false">IFERROR(ROUNDDOWN(ROUND(R49*S49,0)*U49,0)*AF49,"")</f>
        <v/>
      </c>
      <c r="AI49" s="278"/>
      <c r="AJ49" s="279"/>
      <c r="AK49" s="278"/>
      <c r="AL49" s="281"/>
    </row>
    <row r="50" customFormat="false" ht="36.75" hidden="false" customHeight="true" outlineLevel="0" collapsed="false">
      <c r="A50" s="261" t="n">
        <f aca="false">A49+1</f>
        <v>39</v>
      </c>
      <c r="B50" s="262" t="str">
        <f aca="false">IF('(入力①) 基本情報入力シート'!C71="","",'(入力①) 基本情報入力シート'!C71)</f>
        <v/>
      </c>
      <c r="C50" s="263" t="str">
        <f aca="false">IF('(入力①) 基本情報入力シート'!D71="","",'(入力①) 基本情報入力シート'!D71)</f>
        <v/>
      </c>
      <c r="D50" s="263" t="str">
        <f aca="false">IF('(入力①) 基本情報入力シート'!E71="","",'(入力①) 基本情報入力シート'!E71)</f>
        <v/>
      </c>
      <c r="E50" s="263" t="str">
        <f aca="false">IF('(入力①) 基本情報入力シート'!F71="","",'(入力①) 基本情報入力シート'!F71)</f>
        <v/>
      </c>
      <c r="F50" s="263" t="str">
        <f aca="false">IF('(入力①) 基本情報入力シート'!G71="","",'(入力①) 基本情報入力シート'!G71)</f>
        <v/>
      </c>
      <c r="G50" s="263" t="str">
        <f aca="false">IF('(入力①) 基本情報入力シート'!H71="","",'(入力①) 基本情報入力シート'!H71)</f>
        <v/>
      </c>
      <c r="H50" s="263" t="str">
        <f aca="false">IF('(入力①) 基本情報入力シート'!I71="","",'(入力①) 基本情報入力シート'!I71)</f>
        <v/>
      </c>
      <c r="I50" s="263" t="str">
        <f aca="false">IF('(入力①) 基本情報入力シート'!J71="","",'(入力①) 基本情報入力シート'!J71)</f>
        <v/>
      </c>
      <c r="J50" s="263" t="str">
        <f aca="false">IF('(入力①) 基本情報入力シート'!K71="","",'(入力①) 基本情報入力シート'!K71)</f>
        <v/>
      </c>
      <c r="K50" s="264" t="str">
        <f aca="false">IF('(入力①) 基本情報入力シート'!L71="","",'(入力①) 基本情報入力シート'!L71)</f>
        <v/>
      </c>
      <c r="L50" s="265" t="str">
        <f aca="false">IF('(入力①) 基本情報入力シート'!M71="","",'(入力①) 基本情報入力シート'!M71)</f>
        <v/>
      </c>
      <c r="M50" s="265" t="str">
        <f aca="false">IF('(入力①) 基本情報入力シート'!R71="","",'(入力①) 基本情報入力シート'!R71)</f>
        <v/>
      </c>
      <c r="N50" s="265" t="str">
        <f aca="false">IF('(入力①) 基本情報入力シート'!W71="","",'(入力①) 基本情報入力シート'!W71)</f>
        <v/>
      </c>
      <c r="O50" s="261" t="str">
        <f aca="false">IF('(入力①) 基本情報入力シート'!X71="","",'(入力①) 基本情報入力シート'!X71)</f>
        <v/>
      </c>
      <c r="P50" s="266" t="str">
        <f aca="false">IF('(入力①) 基本情報入力シート'!Y71="","",'(入力①) 基本情報入力シート'!Y71)</f>
        <v/>
      </c>
      <c r="Q50" s="267"/>
      <c r="R50" s="158" t="str">
        <f aca="false">IF('(入力①) 基本情報入力シート'!Z71="","",'(入力①) 基本情報入力シート'!Z71)</f>
        <v/>
      </c>
      <c r="S50" s="159" t="str">
        <f aca="false">IF('(入力①) 基本情報入力シート'!AA71="","",'(入力①) 基本情報入力シート'!AA71)</f>
        <v/>
      </c>
      <c r="T50" s="268"/>
      <c r="U50" s="269" t="e">
        <f aca="false">IF(P50="","",VLOOKUP(P50,))</f>
        <v>#N/A</v>
      </c>
      <c r="V50" s="270" t="s">
        <v>92</v>
      </c>
      <c r="W50" s="271"/>
      <c r="X50" s="272" t="s">
        <v>93</v>
      </c>
      <c r="Y50" s="271"/>
      <c r="Z50" s="273" t="s">
        <v>94</v>
      </c>
      <c r="AA50" s="271"/>
      <c r="AB50" s="270" t="s">
        <v>93</v>
      </c>
      <c r="AC50" s="271"/>
      <c r="AD50" s="270" t="s">
        <v>95</v>
      </c>
      <c r="AE50" s="274" t="s">
        <v>96</v>
      </c>
      <c r="AF50" s="275" t="str">
        <f aca="false">IF(W50&gt;=1,(AA50*12+AC50)-(W50*12+Y50)+1,"")</f>
        <v/>
      </c>
      <c r="AG50" s="276" t="s">
        <v>97</v>
      </c>
      <c r="AH50" s="277" t="str">
        <f aca="false">IFERROR(ROUNDDOWN(ROUND(R50*S50,0)*U50,0)*AF50,"")</f>
        <v/>
      </c>
      <c r="AI50" s="278"/>
      <c r="AJ50" s="279"/>
      <c r="AK50" s="278"/>
      <c r="AL50" s="281"/>
    </row>
    <row r="51" customFormat="false" ht="36.75" hidden="false" customHeight="true" outlineLevel="0" collapsed="false">
      <c r="A51" s="261" t="n">
        <f aca="false">A50+1</f>
        <v>40</v>
      </c>
      <c r="B51" s="262" t="str">
        <f aca="false">IF('(入力①) 基本情報入力シート'!C72="","",'(入力①) 基本情報入力シート'!C72)</f>
        <v/>
      </c>
      <c r="C51" s="263" t="str">
        <f aca="false">IF('(入力①) 基本情報入力シート'!D72="","",'(入力①) 基本情報入力シート'!D72)</f>
        <v/>
      </c>
      <c r="D51" s="263" t="str">
        <f aca="false">IF('(入力①) 基本情報入力シート'!E72="","",'(入力①) 基本情報入力シート'!E72)</f>
        <v/>
      </c>
      <c r="E51" s="263" t="str">
        <f aca="false">IF('(入力①) 基本情報入力シート'!F72="","",'(入力①) 基本情報入力シート'!F72)</f>
        <v/>
      </c>
      <c r="F51" s="263" t="str">
        <f aca="false">IF('(入力①) 基本情報入力シート'!G72="","",'(入力①) 基本情報入力シート'!G72)</f>
        <v/>
      </c>
      <c r="G51" s="263" t="str">
        <f aca="false">IF('(入力①) 基本情報入力シート'!H72="","",'(入力①) 基本情報入力シート'!H72)</f>
        <v/>
      </c>
      <c r="H51" s="263" t="str">
        <f aca="false">IF('(入力①) 基本情報入力シート'!I72="","",'(入力①) 基本情報入力シート'!I72)</f>
        <v/>
      </c>
      <c r="I51" s="263" t="str">
        <f aca="false">IF('(入力①) 基本情報入力シート'!J72="","",'(入力①) 基本情報入力シート'!J72)</f>
        <v/>
      </c>
      <c r="J51" s="263" t="str">
        <f aca="false">IF('(入力①) 基本情報入力シート'!K72="","",'(入力①) 基本情報入力シート'!K72)</f>
        <v/>
      </c>
      <c r="K51" s="264" t="str">
        <f aca="false">IF('(入力①) 基本情報入力シート'!L72="","",'(入力①) 基本情報入力シート'!L72)</f>
        <v/>
      </c>
      <c r="L51" s="265" t="str">
        <f aca="false">IF('(入力①) 基本情報入力シート'!M72="","",'(入力①) 基本情報入力シート'!M72)</f>
        <v/>
      </c>
      <c r="M51" s="265" t="str">
        <f aca="false">IF('(入力①) 基本情報入力シート'!R72="","",'(入力①) 基本情報入力シート'!R72)</f>
        <v/>
      </c>
      <c r="N51" s="265" t="str">
        <f aca="false">IF('(入力①) 基本情報入力シート'!W72="","",'(入力①) 基本情報入力シート'!W72)</f>
        <v/>
      </c>
      <c r="O51" s="261" t="str">
        <f aca="false">IF('(入力①) 基本情報入力シート'!X72="","",'(入力①) 基本情報入力シート'!X72)</f>
        <v/>
      </c>
      <c r="P51" s="266" t="str">
        <f aca="false">IF('(入力①) 基本情報入力シート'!Y72="","",'(入力①) 基本情報入力シート'!Y72)</f>
        <v/>
      </c>
      <c r="Q51" s="267"/>
      <c r="R51" s="158" t="str">
        <f aca="false">IF('(入力①) 基本情報入力シート'!Z72="","",'(入力①) 基本情報入力シート'!Z72)</f>
        <v/>
      </c>
      <c r="S51" s="159" t="str">
        <f aca="false">IF('(入力①) 基本情報入力シート'!AA72="","",'(入力①) 基本情報入力シート'!AA72)</f>
        <v/>
      </c>
      <c r="T51" s="268"/>
      <c r="U51" s="269" t="e">
        <f aca="false">IF(P51="","",VLOOKUP(P51,))</f>
        <v>#N/A</v>
      </c>
      <c r="V51" s="270" t="s">
        <v>92</v>
      </c>
      <c r="W51" s="271"/>
      <c r="X51" s="272" t="s">
        <v>93</v>
      </c>
      <c r="Y51" s="271"/>
      <c r="Z51" s="273" t="s">
        <v>94</v>
      </c>
      <c r="AA51" s="271"/>
      <c r="AB51" s="270" t="s">
        <v>93</v>
      </c>
      <c r="AC51" s="271"/>
      <c r="AD51" s="270" t="s">
        <v>95</v>
      </c>
      <c r="AE51" s="274" t="s">
        <v>96</v>
      </c>
      <c r="AF51" s="275" t="str">
        <f aca="false">IF(W51&gt;=1,(AA51*12+AC51)-(W51*12+Y51)+1,"")</f>
        <v/>
      </c>
      <c r="AG51" s="276" t="s">
        <v>97</v>
      </c>
      <c r="AH51" s="277" t="str">
        <f aca="false">IFERROR(ROUNDDOWN(ROUND(R51*S51,0)*U51,0)*AF51,"")</f>
        <v/>
      </c>
      <c r="AI51" s="278"/>
      <c r="AJ51" s="279"/>
      <c r="AK51" s="278"/>
      <c r="AL51" s="281"/>
    </row>
    <row r="52" customFormat="false" ht="36.75" hidden="false" customHeight="true" outlineLevel="0" collapsed="false">
      <c r="A52" s="261" t="n">
        <f aca="false">A51+1</f>
        <v>41</v>
      </c>
      <c r="B52" s="262" t="str">
        <f aca="false">IF('(入力①) 基本情報入力シート'!C73="","",'(入力①) 基本情報入力シート'!C73)</f>
        <v/>
      </c>
      <c r="C52" s="263" t="str">
        <f aca="false">IF('(入力①) 基本情報入力シート'!D73="","",'(入力①) 基本情報入力シート'!D73)</f>
        <v/>
      </c>
      <c r="D52" s="263" t="str">
        <f aca="false">IF('(入力①) 基本情報入力シート'!E73="","",'(入力①) 基本情報入力シート'!E73)</f>
        <v/>
      </c>
      <c r="E52" s="263" t="str">
        <f aca="false">IF('(入力①) 基本情報入力シート'!F73="","",'(入力①) 基本情報入力シート'!F73)</f>
        <v/>
      </c>
      <c r="F52" s="263" t="str">
        <f aca="false">IF('(入力①) 基本情報入力シート'!G73="","",'(入力①) 基本情報入力シート'!G73)</f>
        <v/>
      </c>
      <c r="G52" s="263" t="str">
        <f aca="false">IF('(入力①) 基本情報入力シート'!H73="","",'(入力①) 基本情報入力シート'!H73)</f>
        <v/>
      </c>
      <c r="H52" s="263" t="str">
        <f aca="false">IF('(入力①) 基本情報入力シート'!I73="","",'(入力①) 基本情報入力シート'!I73)</f>
        <v/>
      </c>
      <c r="I52" s="263" t="str">
        <f aca="false">IF('(入力①) 基本情報入力シート'!J73="","",'(入力①) 基本情報入力シート'!J73)</f>
        <v/>
      </c>
      <c r="J52" s="263" t="str">
        <f aca="false">IF('(入力①) 基本情報入力シート'!K73="","",'(入力①) 基本情報入力シート'!K73)</f>
        <v/>
      </c>
      <c r="K52" s="264" t="str">
        <f aca="false">IF('(入力①) 基本情報入力シート'!L73="","",'(入力①) 基本情報入力シート'!L73)</f>
        <v/>
      </c>
      <c r="L52" s="265" t="str">
        <f aca="false">IF('(入力①) 基本情報入力シート'!M73="","",'(入力①) 基本情報入力シート'!M73)</f>
        <v/>
      </c>
      <c r="M52" s="265" t="str">
        <f aca="false">IF('(入力①) 基本情報入力シート'!R73="","",'(入力①) 基本情報入力シート'!R73)</f>
        <v/>
      </c>
      <c r="N52" s="265" t="str">
        <f aca="false">IF('(入力①) 基本情報入力シート'!W73="","",'(入力①) 基本情報入力シート'!W73)</f>
        <v/>
      </c>
      <c r="O52" s="261" t="str">
        <f aca="false">IF('(入力①) 基本情報入力シート'!X73="","",'(入力①) 基本情報入力シート'!X73)</f>
        <v/>
      </c>
      <c r="P52" s="266" t="str">
        <f aca="false">IF('(入力①) 基本情報入力シート'!Y73="","",'(入力①) 基本情報入力シート'!Y73)</f>
        <v/>
      </c>
      <c r="Q52" s="267"/>
      <c r="R52" s="158" t="str">
        <f aca="false">IF('(入力①) 基本情報入力シート'!Z73="","",'(入力①) 基本情報入力シート'!Z73)</f>
        <v/>
      </c>
      <c r="S52" s="159" t="str">
        <f aca="false">IF('(入力①) 基本情報入力シート'!AA73="","",'(入力①) 基本情報入力シート'!AA73)</f>
        <v/>
      </c>
      <c r="T52" s="268"/>
      <c r="U52" s="269" t="e">
        <f aca="false">IF(P52="","",VLOOKUP(P52,))</f>
        <v>#N/A</v>
      </c>
      <c r="V52" s="270" t="s">
        <v>92</v>
      </c>
      <c r="W52" s="271"/>
      <c r="X52" s="272" t="s">
        <v>93</v>
      </c>
      <c r="Y52" s="271"/>
      <c r="Z52" s="273" t="s">
        <v>94</v>
      </c>
      <c r="AA52" s="271"/>
      <c r="AB52" s="270" t="s">
        <v>93</v>
      </c>
      <c r="AC52" s="271"/>
      <c r="AD52" s="270" t="s">
        <v>95</v>
      </c>
      <c r="AE52" s="274" t="s">
        <v>96</v>
      </c>
      <c r="AF52" s="275" t="str">
        <f aca="false">IF(W52&gt;=1,(AA52*12+AC52)-(W52*12+Y52)+1,"")</f>
        <v/>
      </c>
      <c r="AG52" s="276" t="s">
        <v>97</v>
      </c>
      <c r="AH52" s="277" t="str">
        <f aca="false">IFERROR(ROUNDDOWN(ROUND(R52*S52,0)*U52,0)*AF52,"")</f>
        <v/>
      </c>
      <c r="AI52" s="278"/>
      <c r="AJ52" s="279"/>
      <c r="AK52" s="278"/>
      <c r="AL52" s="281"/>
    </row>
    <row r="53" customFormat="false" ht="36.75" hidden="false" customHeight="true" outlineLevel="0" collapsed="false">
      <c r="A53" s="261" t="n">
        <f aca="false">A52+1</f>
        <v>42</v>
      </c>
      <c r="B53" s="262" t="str">
        <f aca="false">IF('(入力①) 基本情報入力シート'!C74="","",'(入力①) 基本情報入力シート'!C74)</f>
        <v/>
      </c>
      <c r="C53" s="263" t="str">
        <f aca="false">IF('(入力①) 基本情報入力シート'!D74="","",'(入力①) 基本情報入力シート'!D74)</f>
        <v/>
      </c>
      <c r="D53" s="263" t="str">
        <f aca="false">IF('(入力①) 基本情報入力シート'!E74="","",'(入力①) 基本情報入力シート'!E74)</f>
        <v/>
      </c>
      <c r="E53" s="263" t="str">
        <f aca="false">IF('(入力①) 基本情報入力シート'!F74="","",'(入力①) 基本情報入力シート'!F74)</f>
        <v/>
      </c>
      <c r="F53" s="263" t="str">
        <f aca="false">IF('(入力①) 基本情報入力シート'!G74="","",'(入力①) 基本情報入力シート'!G74)</f>
        <v/>
      </c>
      <c r="G53" s="263" t="str">
        <f aca="false">IF('(入力①) 基本情報入力シート'!H74="","",'(入力①) 基本情報入力シート'!H74)</f>
        <v/>
      </c>
      <c r="H53" s="263" t="str">
        <f aca="false">IF('(入力①) 基本情報入力シート'!I74="","",'(入力①) 基本情報入力シート'!I74)</f>
        <v/>
      </c>
      <c r="I53" s="263" t="str">
        <f aca="false">IF('(入力①) 基本情報入力シート'!J74="","",'(入力①) 基本情報入力シート'!J74)</f>
        <v/>
      </c>
      <c r="J53" s="263" t="str">
        <f aca="false">IF('(入力①) 基本情報入力シート'!K74="","",'(入力①) 基本情報入力シート'!K74)</f>
        <v/>
      </c>
      <c r="K53" s="264" t="str">
        <f aca="false">IF('(入力①) 基本情報入力シート'!L74="","",'(入力①) 基本情報入力シート'!L74)</f>
        <v/>
      </c>
      <c r="L53" s="265" t="str">
        <f aca="false">IF('(入力①) 基本情報入力シート'!M74="","",'(入力①) 基本情報入力シート'!M74)</f>
        <v/>
      </c>
      <c r="M53" s="265" t="str">
        <f aca="false">IF('(入力①) 基本情報入力シート'!R74="","",'(入力①) 基本情報入力シート'!R74)</f>
        <v/>
      </c>
      <c r="N53" s="265" t="str">
        <f aca="false">IF('(入力①) 基本情報入力シート'!W74="","",'(入力①) 基本情報入力シート'!W74)</f>
        <v/>
      </c>
      <c r="O53" s="261" t="str">
        <f aca="false">IF('(入力①) 基本情報入力シート'!X74="","",'(入力①) 基本情報入力シート'!X74)</f>
        <v/>
      </c>
      <c r="P53" s="266" t="str">
        <f aca="false">IF('(入力①) 基本情報入力シート'!Y74="","",'(入力①) 基本情報入力シート'!Y74)</f>
        <v/>
      </c>
      <c r="Q53" s="267"/>
      <c r="R53" s="158" t="str">
        <f aca="false">IF('(入力①) 基本情報入力シート'!Z74="","",'(入力①) 基本情報入力シート'!Z74)</f>
        <v/>
      </c>
      <c r="S53" s="159" t="str">
        <f aca="false">IF('(入力①) 基本情報入力シート'!AA74="","",'(入力①) 基本情報入力シート'!AA74)</f>
        <v/>
      </c>
      <c r="T53" s="268"/>
      <c r="U53" s="269" t="e">
        <f aca="false">IF(P53="","",VLOOKUP(P53,))</f>
        <v>#N/A</v>
      </c>
      <c r="V53" s="270" t="s">
        <v>92</v>
      </c>
      <c r="W53" s="271"/>
      <c r="X53" s="272" t="s">
        <v>93</v>
      </c>
      <c r="Y53" s="271"/>
      <c r="Z53" s="273" t="s">
        <v>94</v>
      </c>
      <c r="AA53" s="271"/>
      <c r="AB53" s="270" t="s">
        <v>93</v>
      </c>
      <c r="AC53" s="271"/>
      <c r="AD53" s="270" t="s">
        <v>95</v>
      </c>
      <c r="AE53" s="274" t="s">
        <v>96</v>
      </c>
      <c r="AF53" s="275" t="str">
        <f aca="false">IF(W53&gt;=1,(AA53*12+AC53)-(W53*12+Y53)+1,"")</f>
        <v/>
      </c>
      <c r="AG53" s="276" t="s">
        <v>97</v>
      </c>
      <c r="AH53" s="277" t="str">
        <f aca="false">IFERROR(ROUNDDOWN(ROUND(R53*S53,0)*U53,0)*AF53,"")</f>
        <v/>
      </c>
      <c r="AI53" s="278"/>
      <c r="AJ53" s="279"/>
      <c r="AK53" s="278"/>
      <c r="AL53" s="281"/>
    </row>
    <row r="54" customFormat="false" ht="36.75" hidden="false" customHeight="true" outlineLevel="0" collapsed="false">
      <c r="A54" s="261" t="n">
        <f aca="false">A53+1</f>
        <v>43</v>
      </c>
      <c r="B54" s="262" t="str">
        <f aca="false">IF('(入力①) 基本情報入力シート'!C75="","",'(入力①) 基本情報入力シート'!C75)</f>
        <v/>
      </c>
      <c r="C54" s="263" t="str">
        <f aca="false">IF('(入力①) 基本情報入力シート'!D75="","",'(入力①) 基本情報入力シート'!D75)</f>
        <v/>
      </c>
      <c r="D54" s="263" t="str">
        <f aca="false">IF('(入力①) 基本情報入力シート'!E75="","",'(入力①) 基本情報入力シート'!E75)</f>
        <v/>
      </c>
      <c r="E54" s="263" t="str">
        <f aca="false">IF('(入力①) 基本情報入力シート'!F75="","",'(入力①) 基本情報入力シート'!F75)</f>
        <v/>
      </c>
      <c r="F54" s="263" t="str">
        <f aca="false">IF('(入力①) 基本情報入力シート'!G75="","",'(入力①) 基本情報入力シート'!G75)</f>
        <v/>
      </c>
      <c r="G54" s="263" t="str">
        <f aca="false">IF('(入力①) 基本情報入力シート'!H75="","",'(入力①) 基本情報入力シート'!H75)</f>
        <v/>
      </c>
      <c r="H54" s="263" t="str">
        <f aca="false">IF('(入力①) 基本情報入力シート'!I75="","",'(入力①) 基本情報入力シート'!I75)</f>
        <v/>
      </c>
      <c r="I54" s="263" t="str">
        <f aca="false">IF('(入力①) 基本情報入力シート'!J75="","",'(入力①) 基本情報入力シート'!J75)</f>
        <v/>
      </c>
      <c r="J54" s="263" t="str">
        <f aca="false">IF('(入力①) 基本情報入力シート'!K75="","",'(入力①) 基本情報入力シート'!K75)</f>
        <v/>
      </c>
      <c r="K54" s="264" t="str">
        <f aca="false">IF('(入力①) 基本情報入力シート'!L75="","",'(入力①) 基本情報入力シート'!L75)</f>
        <v/>
      </c>
      <c r="L54" s="265" t="str">
        <f aca="false">IF('(入力①) 基本情報入力シート'!M75="","",'(入力①) 基本情報入力シート'!M75)</f>
        <v/>
      </c>
      <c r="M54" s="265" t="str">
        <f aca="false">IF('(入力①) 基本情報入力シート'!R75="","",'(入力①) 基本情報入力シート'!R75)</f>
        <v/>
      </c>
      <c r="N54" s="265" t="str">
        <f aca="false">IF('(入力①) 基本情報入力シート'!W75="","",'(入力①) 基本情報入力シート'!W75)</f>
        <v/>
      </c>
      <c r="O54" s="261" t="str">
        <f aca="false">IF('(入力①) 基本情報入力シート'!X75="","",'(入力①) 基本情報入力シート'!X75)</f>
        <v/>
      </c>
      <c r="P54" s="266" t="str">
        <f aca="false">IF('(入力①) 基本情報入力シート'!Y75="","",'(入力①) 基本情報入力シート'!Y75)</f>
        <v/>
      </c>
      <c r="Q54" s="267"/>
      <c r="R54" s="158" t="str">
        <f aca="false">IF('(入力①) 基本情報入力シート'!Z75="","",'(入力①) 基本情報入力シート'!Z75)</f>
        <v/>
      </c>
      <c r="S54" s="159" t="str">
        <f aca="false">IF('(入力①) 基本情報入力シート'!AA75="","",'(入力①) 基本情報入力シート'!AA75)</f>
        <v/>
      </c>
      <c r="T54" s="268"/>
      <c r="U54" s="269" t="e">
        <f aca="false">IF(P54="","",VLOOKUP(P54,))</f>
        <v>#N/A</v>
      </c>
      <c r="V54" s="270" t="s">
        <v>92</v>
      </c>
      <c r="W54" s="271"/>
      <c r="X54" s="272" t="s">
        <v>93</v>
      </c>
      <c r="Y54" s="271"/>
      <c r="Z54" s="273" t="s">
        <v>94</v>
      </c>
      <c r="AA54" s="271"/>
      <c r="AB54" s="270" t="s">
        <v>93</v>
      </c>
      <c r="AC54" s="271"/>
      <c r="AD54" s="270" t="s">
        <v>95</v>
      </c>
      <c r="AE54" s="274" t="s">
        <v>96</v>
      </c>
      <c r="AF54" s="275" t="str">
        <f aca="false">IF(W54&gt;=1,(AA54*12+AC54)-(W54*12+Y54)+1,"")</f>
        <v/>
      </c>
      <c r="AG54" s="276" t="s">
        <v>97</v>
      </c>
      <c r="AH54" s="277" t="str">
        <f aca="false">IFERROR(ROUNDDOWN(ROUND(R54*S54,0)*U54,0)*AF54,"")</f>
        <v/>
      </c>
      <c r="AI54" s="278"/>
      <c r="AJ54" s="279"/>
      <c r="AK54" s="278"/>
      <c r="AL54" s="281"/>
    </row>
    <row r="55" customFormat="false" ht="36.75" hidden="false" customHeight="true" outlineLevel="0" collapsed="false">
      <c r="A55" s="261" t="n">
        <f aca="false">A54+1</f>
        <v>44</v>
      </c>
      <c r="B55" s="262" t="str">
        <f aca="false">IF('(入力①) 基本情報入力シート'!C76="","",'(入力①) 基本情報入力シート'!C76)</f>
        <v/>
      </c>
      <c r="C55" s="263" t="str">
        <f aca="false">IF('(入力①) 基本情報入力シート'!D76="","",'(入力①) 基本情報入力シート'!D76)</f>
        <v/>
      </c>
      <c r="D55" s="263" t="str">
        <f aca="false">IF('(入力①) 基本情報入力シート'!E76="","",'(入力①) 基本情報入力シート'!E76)</f>
        <v/>
      </c>
      <c r="E55" s="263" t="str">
        <f aca="false">IF('(入力①) 基本情報入力シート'!F76="","",'(入力①) 基本情報入力シート'!F76)</f>
        <v/>
      </c>
      <c r="F55" s="263" t="str">
        <f aca="false">IF('(入力①) 基本情報入力シート'!G76="","",'(入力①) 基本情報入力シート'!G76)</f>
        <v/>
      </c>
      <c r="G55" s="263" t="str">
        <f aca="false">IF('(入力①) 基本情報入力シート'!H76="","",'(入力①) 基本情報入力シート'!H76)</f>
        <v/>
      </c>
      <c r="H55" s="263" t="str">
        <f aca="false">IF('(入力①) 基本情報入力シート'!I76="","",'(入力①) 基本情報入力シート'!I76)</f>
        <v/>
      </c>
      <c r="I55" s="263" t="str">
        <f aca="false">IF('(入力①) 基本情報入力シート'!J76="","",'(入力①) 基本情報入力シート'!J76)</f>
        <v/>
      </c>
      <c r="J55" s="263" t="str">
        <f aca="false">IF('(入力①) 基本情報入力シート'!K76="","",'(入力①) 基本情報入力シート'!K76)</f>
        <v/>
      </c>
      <c r="K55" s="264" t="str">
        <f aca="false">IF('(入力①) 基本情報入力シート'!L76="","",'(入力①) 基本情報入力シート'!L76)</f>
        <v/>
      </c>
      <c r="L55" s="265" t="str">
        <f aca="false">IF('(入力①) 基本情報入力シート'!M76="","",'(入力①) 基本情報入力シート'!M76)</f>
        <v/>
      </c>
      <c r="M55" s="265" t="str">
        <f aca="false">IF('(入力①) 基本情報入力シート'!R76="","",'(入力①) 基本情報入力シート'!R76)</f>
        <v/>
      </c>
      <c r="N55" s="265" t="str">
        <f aca="false">IF('(入力①) 基本情報入力シート'!W76="","",'(入力①) 基本情報入力シート'!W76)</f>
        <v/>
      </c>
      <c r="O55" s="261" t="str">
        <f aca="false">IF('(入力①) 基本情報入力シート'!X76="","",'(入力①) 基本情報入力シート'!X76)</f>
        <v/>
      </c>
      <c r="P55" s="266" t="str">
        <f aca="false">IF('(入力①) 基本情報入力シート'!Y76="","",'(入力①) 基本情報入力シート'!Y76)</f>
        <v/>
      </c>
      <c r="Q55" s="267"/>
      <c r="R55" s="158" t="str">
        <f aca="false">IF('(入力①) 基本情報入力シート'!Z76="","",'(入力①) 基本情報入力シート'!Z76)</f>
        <v/>
      </c>
      <c r="S55" s="159" t="str">
        <f aca="false">IF('(入力①) 基本情報入力シート'!AA76="","",'(入力①) 基本情報入力シート'!AA76)</f>
        <v/>
      </c>
      <c r="T55" s="268"/>
      <c r="U55" s="269" t="e">
        <f aca="false">IF(P55="","",VLOOKUP(P55,))</f>
        <v>#N/A</v>
      </c>
      <c r="V55" s="270" t="s">
        <v>92</v>
      </c>
      <c r="W55" s="271"/>
      <c r="X55" s="272" t="s">
        <v>93</v>
      </c>
      <c r="Y55" s="271"/>
      <c r="Z55" s="273" t="s">
        <v>94</v>
      </c>
      <c r="AA55" s="271"/>
      <c r="AB55" s="270" t="s">
        <v>93</v>
      </c>
      <c r="AC55" s="271"/>
      <c r="AD55" s="270" t="s">
        <v>95</v>
      </c>
      <c r="AE55" s="274" t="s">
        <v>96</v>
      </c>
      <c r="AF55" s="275" t="str">
        <f aca="false">IF(W55&gt;=1,(AA55*12+AC55)-(W55*12+Y55)+1,"")</f>
        <v/>
      </c>
      <c r="AG55" s="276" t="s">
        <v>97</v>
      </c>
      <c r="AH55" s="277" t="str">
        <f aca="false">IFERROR(ROUNDDOWN(ROUND(R55*S55,0)*U55,0)*AF55,"")</f>
        <v/>
      </c>
      <c r="AI55" s="278"/>
      <c r="AJ55" s="279"/>
      <c r="AK55" s="278"/>
      <c r="AL55" s="281"/>
    </row>
    <row r="56" customFormat="false" ht="36.75" hidden="false" customHeight="true" outlineLevel="0" collapsed="false">
      <c r="A56" s="261" t="n">
        <f aca="false">A55+1</f>
        <v>45</v>
      </c>
      <c r="B56" s="262" t="str">
        <f aca="false">IF('(入力①) 基本情報入力シート'!C77="","",'(入力①) 基本情報入力シート'!C77)</f>
        <v/>
      </c>
      <c r="C56" s="263" t="str">
        <f aca="false">IF('(入力①) 基本情報入力シート'!D77="","",'(入力①) 基本情報入力シート'!D77)</f>
        <v/>
      </c>
      <c r="D56" s="263" t="str">
        <f aca="false">IF('(入力①) 基本情報入力シート'!E77="","",'(入力①) 基本情報入力シート'!E77)</f>
        <v/>
      </c>
      <c r="E56" s="263" t="str">
        <f aca="false">IF('(入力①) 基本情報入力シート'!F77="","",'(入力①) 基本情報入力シート'!F77)</f>
        <v/>
      </c>
      <c r="F56" s="263" t="str">
        <f aca="false">IF('(入力①) 基本情報入力シート'!G77="","",'(入力①) 基本情報入力シート'!G77)</f>
        <v/>
      </c>
      <c r="G56" s="263" t="str">
        <f aca="false">IF('(入力①) 基本情報入力シート'!H77="","",'(入力①) 基本情報入力シート'!H77)</f>
        <v/>
      </c>
      <c r="H56" s="263" t="str">
        <f aca="false">IF('(入力①) 基本情報入力シート'!I77="","",'(入力①) 基本情報入力シート'!I77)</f>
        <v/>
      </c>
      <c r="I56" s="263" t="str">
        <f aca="false">IF('(入力①) 基本情報入力シート'!J77="","",'(入力①) 基本情報入力シート'!J77)</f>
        <v/>
      </c>
      <c r="J56" s="263" t="str">
        <f aca="false">IF('(入力①) 基本情報入力シート'!K77="","",'(入力①) 基本情報入力シート'!K77)</f>
        <v/>
      </c>
      <c r="K56" s="264" t="str">
        <f aca="false">IF('(入力①) 基本情報入力シート'!L77="","",'(入力①) 基本情報入力シート'!L77)</f>
        <v/>
      </c>
      <c r="L56" s="265" t="str">
        <f aca="false">IF('(入力①) 基本情報入力シート'!M77="","",'(入力①) 基本情報入力シート'!M77)</f>
        <v/>
      </c>
      <c r="M56" s="265" t="str">
        <f aca="false">IF('(入力①) 基本情報入力シート'!R77="","",'(入力①) 基本情報入力シート'!R77)</f>
        <v/>
      </c>
      <c r="N56" s="265" t="str">
        <f aca="false">IF('(入力①) 基本情報入力シート'!W77="","",'(入力①) 基本情報入力シート'!W77)</f>
        <v/>
      </c>
      <c r="O56" s="261" t="str">
        <f aca="false">IF('(入力①) 基本情報入力シート'!X77="","",'(入力①) 基本情報入力シート'!X77)</f>
        <v/>
      </c>
      <c r="P56" s="266" t="str">
        <f aca="false">IF('(入力①) 基本情報入力シート'!Y77="","",'(入力①) 基本情報入力シート'!Y77)</f>
        <v/>
      </c>
      <c r="Q56" s="267"/>
      <c r="R56" s="158" t="str">
        <f aca="false">IF('(入力①) 基本情報入力シート'!Z77="","",'(入力①) 基本情報入力シート'!Z77)</f>
        <v/>
      </c>
      <c r="S56" s="159" t="str">
        <f aca="false">IF('(入力①) 基本情報入力シート'!AA77="","",'(入力①) 基本情報入力シート'!AA77)</f>
        <v/>
      </c>
      <c r="T56" s="268"/>
      <c r="U56" s="269" t="e">
        <f aca="false">IF(P56="","",VLOOKUP(P56,))</f>
        <v>#N/A</v>
      </c>
      <c r="V56" s="270" t="s">
        <v>92</v>
      </c>
      <c r="W56" s="271"/>
      <c r="X56" s="272" t="s">
        <v>93</v>
      </c>
      <c r="Y56" s="271"/>
      <c r="Z56" s="273" t="s">
        <v>94</v>
      </c>
      <c r="AA56" s="271"/>
      <c r="AB56" s="270" t="s">
        <v>93</v>
      </c>
      <c r="AC56" s="271"/>
      <c r="AD56" s="270" t="s">
        <v>95</v>
      </c>
      <c r="AE56" s="274" t="s">
        <v>96</v>
      </c>
      <c r="AF56" s="275" t="str">
        <f aca="false">IF(W56&gt;=1,(AA56*12+AC56)-(W56*12+Y56)+1,"")</f>
        <v/>
      </c>
      <c r="AG56" s="276" t="s">
        <v>97</v>
      </c>
      <c r="AH56" s="277" t="str">
        <f aca="false">IFERROR(ROUNDDOWN(ROUND(R56*S56,0)*U56,0)*AF56,"")</f>
        <v/>
      </c>
      <c r="AI56" s="278"/>
      <c r="AJ56" s="279"/>
      <c r="AK56" s="278"/>
      <c r="AL56" s="281"/>
    </row>
    <row r="57" customFormat="false" ht="36.75" hidden="false" customHeight="true" outlineLevel="0" collapsed="false">
      <c r="A57" s="261" t="n">
        <f aca="false">A56+1</f>
        <v>46</v>
      </c>
      <c r="B57" s="262" t="str">
        <f aca="false">IF('(入力①) 基本情報入力シート'!C78="","",'(入力①) 基本情報入力シート'!C78)</f>
        <v/>
      </c>
      <c r="C57" s="263" t="str">
        <f aca="false">IF('(入力①) 基本情報入力シート'!D78="","",'(入力①) 基本情報入力シート'!D78)</f>
        <v/>
      </c>
      <c r="D57" s="263" t="str">
        <f aca="false">IF('(入力①) 基本情報入力シート'!E78="","",'(入力①) 基本情報入力シート'!E78)</f>
        <v/>
      </c>
      <c r="E57" s="263" t="str">
        <f aca="false">IF('(入力①) 基本情報入力シート'!F78="","",'(入力①) 基本情報入力シート'!F78)</f>
        <v/>
      </c>
      <c r="F57" s="263" t="str">
        <f aca="false">IF('(入力①) 基本情報入力シート'!G78="","",'(入力①) 基本情報入力シート'!G78)</f>
        <v/>
      </c>
      <c r="G57" s="263" t="str">
        <f aca="false">IF('(入力①) 基本情報入力シート'!H78="","",'(入力①) 基本情報入力シート'!H78)</f>
        <v/>
      </c>
      <c r="H57" s="263" t="str">
        <f aca="false">IF('(入力①) 基本情報入力シート'!I78="","",'(入力①) 基本情報入力シート'!I78)</f>
        <v/>
      </c>
      <c r="I57" s="263" t="str">
        <f aca="false">IF('(入力①) 基本情報入力シート'!J78="","",'(入力①) 基本情報入力シート'!J78)</f>
        <v/>
      </c>
      <c r="J57" s="263" t="str">
        <f aca="false">IF('(入力①) 基本情報入力シート'!K78="","",'(入力①) 基本情報入力シート'!K78)</f>
        <v/>
      </c>
      <c r="K57" s="264" t="str">
        <f aca="false">IF('(入力①) 基本情報入力シート'!L78="","",'(入力①) 基本情報入力シート'!L78)</f>
        <v/>
      </c>
      <c r="L57" s="265" t="str">
        <f aca="false">IF('(入力①) 基本情報入力シート'!M78="","",'(入力①) 基本情報入力シート'!M78)</f>
        <v/>
      </c>
      <c r="M57" s="265" t="str">
        <f aca="false">IF('(入力①) 基本情報入力シート'!R78="","",'(入力①) 基本情報入力シート'!R78)</f>
        <v/>
      </c>
      <c r="N57" s="265" t="str">
        <f aca="false">IF('(入力①) 基本情報入力シート'!W78="","",'(入力①) 基本情報入力シート'!W78)</f>
        <v/>
      </c>
      <c r="O57" s="261" t="str">
        <f aca="false">IF('(入力①) 基本情報入力シート'!X78="","",'(入力①) 基本情報入力シート'!X78)</f>
        <v/>
      </c>
      <c r="P57" s="266" t="str">
        <f aca="false">IF('(入力①) 基本情報入力シート'!Y78="","",'(入力①) 基本情報入力シート'!Y78)</f>
        <v/>
      </c>
      <c r="Q57" s="267"/>
      <c r="R57" s="158" t="str">
        <f aca="false">IF('(入力①) 基本情報入力シート'!Z78="","",'(入力①) 基本情報入力シート'!Z78)</f>
        <v/>
      </c>
      <c r="S57" s="159" t="str">
        <f aca="false">IF('(入力①) 基本情報入力シート'!AA78="","",'(入力①) 基本情報入力シート'!AA78)</f>
        <v/>
      </c>
      <c r="T57" s="268"/>
      <c r="U57" s="269" t="e">
        <f aca="false">IF(P57="","",VLOOKUP(P57,))</f>
        <v>#N/A</v>
      </c>
      <c r="V57" s="270" t="s">
        <v>92</v>
      </c>
      <c r="W57" s="271"/>
      <c r="X57" s="272" t="s">
        <v>93</v>
      </c>
      <c r="Y57" s="271"/>
      <c r="Z57" s="273" t="s">
        <v>94</v>
      </c>
      <c r="AA57" s="271"/>
      <c r="AB57" s="270" t="s">
        <v>93</v>
      </c>
      <c r="AC57" s="271"/>
      <c r="AD57" s="270" t="s">
        <v>95</v>
      </c>
      <c r="AE57" s="274" t="s">
        <v>96</v>
      </c>
      <c r="AF57" s="275" t="str">
        <f aca="false">IF(W57&gt;=1,(AA57*12+AC57)-(W57*12+Y57)+1,"")</f>
        <v/>
      </c>
      <c r="AG57" s="276" t="s">
        <v>97</v>
      </c>
      <c r="AH57" s="277" t="str">
        <f aca="false">IFERROR(ROUNDDOWN(ROUND(R57*S57,0)*U57,0)*AF57,"")</f>
        <v/>
      </c>
      <c r="AI57" s="278"/>
      <c r="AJ57" s="279"/>
      <c r="AK57" s="278"/>
      <c r="AL57" s="281"/>
    </row>
    <row r="58" customFormat="false" ht="36.75" hidden="false" customHeight="true" outlineLevel="0" collapsed="false">
      <c r="A58" s="261" t="n">
        <f aca="false">A57+1</f>
        <v>47</v>
      </c>
      <c r="B58" s="262" t="str">
        <f aca="false">IF('(入力①) 基本情報入力シート'!C79="","",'(入力①) 基本情報入力シート'!C79)</f>
        <v/>
      </c>
      <c r="C58" s="263" t="str">
        <f aca="false">IF('(入力①) 基本情報入力シート'!D79="","",'(入力①) 基本情報入力シート'!D79)</f>
        <v/>
      </c>
      <c r="D58" s="263" t="str">
        <f aca="false">IF('(入力①) 基本情報入力シート'!E79="","",'(入力①) 基本情報入力シート'!E79)</f>
        <v/>
      </c>
      <c r="E58" s="263" t="str">
        <f aca="false">IF('(入力①) 基本情報入力シート'!F79="","",'(入力①) 基本情報入力シート'!F79)</f>
        <v/>
      </c>
      <c r="F58" s="263" t="str">
        <f aca="false">IF('(入力①) 基本情報入力シート'!G79="","",'(入力①) 基本情報入力シート'!G79)</f>
        <v/>
      </c>
      <c r="G58" s="263" t="str">
        <f aca="false">IF('(入力①) 基本情報入力シート'!H79="","",'(入力①) 基本情報入力シート'!H79)</f>
        <v/>
      </c>
      <c r="H58" s="263" t="str">
        <f aca="false">IF('(入力①) 基本情報入力シート'!I79="","",'(入力①) 基本情報入力シート'!I79)</f>
        <v/>
      </c>
      <c r="I58" s="263" t="str">
        <f aca="false">IF('(入力①) 基本情報入力シート'!J79="","",'(入力①) 基本情報入力シート'!J79)</f>
        <v/>
      </c>
      <c r="J58" s="263" t="str">
        <f aca="false">IF('(入力①) 基本情報入力シート'!K79="","",'(入力①) 基本情報入力シート'!K79)</f>
        <v/>
      </c>
      <c r="K58" s="264" t="str">
        <f aca="false">IF('(入力①) 基本情報入力シート'!L79="","",'(入力①) 基本情報入力シート'!L79)</f>
        <v/>
      </c>
      <c r="L58" s="265" t="str">
        <f aca="false">IF('(入力①) 基本情報入力シート'!M79="","",'(入力①) 基本情報入力シート'!M79)</f>
        <v/>
      </c>
      <c r="M58" s="265" t="str">
        <f aca="false">IF('(入力①) 基本情報入力シート'!R79="","",'(入力①) 基本情報入力シート'!R79)</f>
        <v/>
      </c>
      <c r="N58" s="265" t="str">
        <f aca="false">IF('(入力①) 基本情報入力シート'!W79="","",'(入力①) 基本情報入力シート'!W79)</f>
        <v/>
      </c>
      <c r="O58" s="261" t="str">
        <f aca="false">IF('(入力①) 基本情報入力シート'!X79="","",'(入力①) 基本情報入力シート'!X79)</f>
        <v/>
      </c>
      <c r="P58" s="266" t="str">
        <f aca="false">IF('(入力①) 基本情報入力シート'!Y79="","",'(入力①) 基本情報入力シート'!Y79)</f>
        <v/>
      </c>
      <c r="Q58" s="267"/>
      <c r="R58" s="158" t="str">
        <f aca="false">IF('(入力①) 基本情報入力シート'!Z79="","",'(入力①) 基本情報入力シート'!Z79)</f>
        <v/>
      </c>
      <c r="S58" s="159" t="str">
        <f aca="false">IF('(入力①) 基本情報入力シート'!AA79="","",'(入力①) 基本情報入力シート'!AA79)</f>
        <v/>
      </c>
      <c r="T58" s="268"/>
      <c r="U58" s="269" t="e">
        <f aca="false">IF(P58="","",VLOOKUP(P58,))</f>
        <v>#N/A</v>
      </c>
      <c r="V58" s="270" t="s">
        <v>92</v>
      </c>
      <c r="W58" s="271"/>
      <c r="X58" s="272" t="s">
        <v>93</v>
      </c>
      <c r="Y58" s="271"/>
      <c r="Z58" s="273" t="s">
        <v>94</v>
      </c>
      <c r="AA58" s="271"/>
      <c r="AB58" s="270" t="s">
        <v>93</v>
      </c>
      <c r="AC58" s="271"/>
      <c r="AD58" s="270" t="s">
        <v>95</v>
      </c>
      <c r="AE58" s="274" t="s">
        <v>96</v>
      </c>
      <c r="AF58" s="275" t="str">
        <f aca="false">IF(W58&gt;=1,(AA58*12+AC58)-(W58*12+Y58)+1,"")</f>
        <v/>
      </c>
      <c r="AG58" s="276" t="s">
        <v>97</v>
      </c>
      <c r="AH58" s="277" t="str">
        <f aca="false">IFERROR(ROUNDDOWN(ROUND(R58*S58,0)*U58,0)*AF58,"")</f>
        <v/>
      </c>
      <c r="AI58" s="278"/>
      <c r="AJ58" s="279"/>
      <c r="AK58" s="278"/>
      <c r="AL58" s="281"/>
    </row>
    <row r="59" customFormat="false" ht="36.75" hidden="false" customHeight="true" outlineLevel="0" collapsed="false">
      <c r="A59" s="261" t="n">
        <f aca="false">A58+1</f>
        <v>48</v>
      </c>
      <c r="B59" s="262" t="str">
        <f aca="false">IF('(入力①) 基本情報入力シート'!C80="","",'(入力①) 基本情報入力シート'!C80)</f>
        <v/>
      </c>
      <c r="C59" s="263" t="str">
        <f aca="false">IF('(入力①) 基本情報入力シート'!D80="","",'(入力①) 基本情報入力シート'!D80)</f>
        <v/>
      </c>
      <c r="D59" s="263" t="str">
        <f aca="false">IF('(入力①) 基本情報入力シート'!E80="","",'(入力①) 基本情報入力シート'!E80)</f>
        <v/>
      </c>
      <c r="E59" s="263" t="str">
        <f aca="false">IF('(入力①) 基本情報入力シート'!F80="","",'(入力①) 基本情報入力シート'!F80)</f>
        <v/>
      </c>
      <c r="F59" s="263" t="str">
        <f aca="false">IF('(入力①) 基本情報入力シート'!G80="","",'(入力①) 基本情報入力シート'!G80)</f>
        <v/>
      </c>
      <c r="G59" s="263" t="str">
        <f aca="false">IF('(入力①) 基本情報入力シート'!H80="","",'(入力①) 基本情報入力シート'!H80)</f>
        <v/>
      </c>
      <c r="H59" s="263" t="str">
        <f aca="false">IF('(入力①) 基本情報入力シート'!I80="","",'(入力①) 基本情報入力シート'!I80)</f>
        <v/>
      </c>
      <c r="I59" s="263" t="str">
        <f aca="false">IF('(入力①) 基本情報入力シート'!J80="","",'(入力①) 基本情報入力シート'!J80)</f>
        <v/>
      </c>
      <c r="J59" s="263" t="str">
        <f aca="false">IF('(入力①) 基本情報入力シート'!K80="","",'(入力①) 基本情報入力シート'!K80)</f>
        <v/>
      </c>
      <c r="K59" s="264" t="str">
        <f aca="false">IF('(入力①) 基本情報入力シート'!L80="","",'(入力①) 基本情報入力シート'!L80)</f>
        <v/>
      </c>
      <c r="L59" s="265" t="str">
        <f aca="false">IF('(入力①) 基本情報入力シート'!M80="","",'(入力①) 基本情報入力シート'!M80)</f>
        <v/>
      </c>
      <c r="M59" s="265" t="str">
        <f aca="false">IF('(入力①) 基本情報入力シート'!R80="","",'(入力①) 基本情報入力シート'!R80)</f>
        <v/>
      </c>
      <c r="N59" s="265" t="str">
        <f aca="false">IF('(入力①) 基本情報入力シート'!W80="","",'(入力①) 基本情報入力シート'!W80)</f>
        <v/>
      </c>
      <c r="O59" s="261" t="str">
        <f aca="false">IF('(入力①) 基本情報入力シート'!X80="","",'(入力①) 基本情報入力シート'!X80)</f>
        <v/>
      </c>
      <c r="P59" s="266" t="str">
        <f aca="false">IF('(入力①) 基本情報入力シート'!Y80="","",'(入力①) 基本情報入力シート'!Y80)</f>
        <v/>
      </c>
      <c r="Q59" s="267"/>
      <c r="R59" s="158" t="str">
        <f aca="false">IF('(入力①) 基本情報入力シート'!Z80="","",'(入力①) 基本情報入力シート'!Z80)</f>
        <v/>
      </c>
      <c r="S59" s="159" t="str">
        <f aca="false">IF('(入力①) 基本情報入力シート'!AA80="","",'(入力①) 基本情報入力シート'!AA80)</f>
        <v/>
      </c>
      <c r="T59" s="268"/>
      <c r="U59" s="269" t="e">
        <f aca="false">IF(P59="","",VLOOKUP(P59,))</f>
        <v>#N/A</v>
      </c>
      <c r="V59" s="270" t="s">
        <v>92</v>
      </c>
      <c r="W59" s="271"/>
      <c r="X59" s="272" t="s">
        <v>93</v>
      </c>
      <c r="Y59" s="271"/>
      <c r="Z59" s="273" t="s">
        <v>94</v>
      </c>
      <c r="AA59" s="271"/>
      <c r="AB59" s="270" t="s">
        <v>93</v>
      </c>
      <c r="AC59" s="271"/>
      <c r="AD59" s="270" t="s">
        <v>95</v>
      </c>
      <c r="AE59" s="274" t="s">
        <v>96</v>
      </c>
      <c r="AF59" s="275" t="str">
        <f aca="false">IF(W59&gt;=1,(AA59*12+AC59)-(W59*12+Y59)+1,"")</f>
        <v/>
      </c>
      <c r="AG59" s="276" t="s">
        <v>97</v>
      </c>
      <c r="AH59" s="277" t="str">
        <f aca="false">IFERROR(ROUNDDOWN(ROUND(R59*S59,0)*U59,0)*AF59,"")</f>
        <v/>
      </c>
      <c r="AI59" s="278"/>
      <c r="AJ59" s="279"/>
      <c r="AK59" s="278"/>
      <c r="AL59" s="281"/>
    </row>
    <row r="60" customFormat="false" ht="36.75" hidden="false" customHeight="true" outlineLevel="0" collapsed="false">
      <c r="A60" s="261" t="n">
        <f aca="false">A59+1</f>
        <v>49</v>
      </c>
      <c r="B60" s="262" t="str">
        <f aca="false">IF('(入力①) 基本情報入力シート'!C81="","",'(入力①) 基本情報入力シート'!C81)</f>
        <v/>
      </c>
      <c r="C60" s="263" t="str">
        <f aca="false">IF('(入力①) 基本情報入力シート'!D81="","",'(入力①) 基本情報入力シート'!D81)</f>
        <v/>
      </c>
      <c r="D60" s="263" t="str">
        <f aca="false">IF('(入力①) 基本情報入力シート'!E81="","",'(入力①) 基本情報入力シート'!E81)</f>
        <v/>
      </c>
      <c r="E60" s="263" t="str">
        <f aca="false">IF('(入力①) 基本情報入力シート'!F81="","",'(入力①) 基本情報入力シート'!F81)</f>
        <v/>
      </c>
      <c r="F60" s="263" t="str">
        <f aca="false">IF('(入力①) 基本情報入力シート'!G81="","",'(入力①) 基本情報入力シート'!G81)</f>
        <v/>
      </c>
      <c r="G60" s="263" t="str">
        <f aca="false">IF('(入力①) 基本情報入力シート'!H81="","",'(入力①) 基本情報入力シート'!H81)</f>
        <v/>
      </c>
      <c r="H60" s="263" t="str">
        <f aca="false">IF('(入力①) 基本情報入力シート'!I81="","",'(入力①) 基本情報入力シート'!I81)</f>
        <v/>
      </c>
      <c r="I60" s="263" t="str">
        <f aca="false">IF('(入力①) 基本情報入力シート'!J81="","",'(入力①) 基本情報入力シート'!J81)</f>
        <v/>
      </c>
      <c r="J60" s="263" t="str">
        <f aca="false">IF('(入力①) 基本情報入力シート'!K81="","",'(入力①) 基本情報入力シート'!K81)</f>
        <v/>
      </c>
      <c r="K60" s="264" t="str">
        <f aca="false">IF('(入力①) 基本情報入力シート'!L81="","",'(入力①) 基本情報入力シート'!L81)</f>
        <v/>
      </c>
      <c r="L60" s="265" t="str">
        <f aca="false">IF('(入力①) 基本情報入力シート'!M81="","",'(入力①) 基本情報入力シート'!M81)</f>
        <v/>
      </c>
      <c r="M60" s="265" t="str">
        <f aca="false">IF('(入力①) 基本情報入力シート'!R81="","",'(入力①) 基本情報入力シート'!R81)</f>
        <v/>
      </c>
      <c r="N60" s="265" t="str">
        <f aca="false">IF('(入力①) 基本情報入力シート'!W81="","",'(入力①) 基本情報入力シート'!W81)</f>
        <v/>
      </c>
      <c r="O60" s="261" t="str">
        <f aca="false">IF('(入力①) 基本情報入力シート'!X81="","",'(入力①) 基本情報入力シート'!X81)</f>
        <v/>
      </c>
      <c r="P60" s="266" t="str">
        <f aca="false">IF('(入力①) 基本情報入力シート'!Y81="","",'(入力①) 基本情報入力シート'!Y81)</f>
        <v/>
      </c>
      <c r="Q60" s="267"/>
      <c r="R60" s="158" t="str">
        <f aca="false">IF('(入力①) 基本情報入力シート'!Z81="","",'(入力①) 基本情報入力シート'!Z81)</f>
        <v/>
      </c>
      <c r="S60" s="159" t="str">
        <f aca="false">IF('(入力①) 基本情報入力シート'!AA81="","",'(入力①) 基本情報入力シート'!AA81)</f>
        <v/>
      </c>
      <c r="T60" s="268"/>
      <c r="U60" s="269" t="e">
        <f aca="false">IF(P60="","",VLOOKUP(P60,))</f>
        <v>#N/A</v>
      </c>
      <c r="V60" s="270" t="s">
        <v>92</v>
      </c>
      <c r="W60" s="271"/>
      <c r="X60" s="272" t="s">
        <v>93</v>
      </c>
      <c r="Y60" s="271"/>
      <c r="Z60" s="273" t="s">
        <v>94</v>
      </c>
      <c r="AA60" s="271"/>
      <c r="AB60" s="270" t="s">
        <v>93</v>
      </c>
      <c r="AC60" s="271"/>
      <c r="AD60" s="270" t="s">
        <v>95</v>
      </c>
      <c r="AE60" s="274" t="s">
        <v>96</v>
      </c>
      <c r="AF60" s="275" t="str">
        <f aca="false">IF(W60&gt;=1,(AA60*12+AC60)-(W60*12+Y60)+1,"")</f>
        <v/>
      </c>
      <c r="AG60" s="276" t="s">
        <v>97</v>
      </c>
      <c r="AH60" s="277" t="str">
        <f aca="false">IFERROR(ROUNDDOWN(ROUND(R60*S60,0)*U60,0)*AF60,"")</f>
        <v/>
      </c>
      <c r="AI60" s="278"/>
      <c r="AJ60" s="279"/>
      <c r="AK60" s="278"/>
      <c r="AL60" s="281"/>
    </row>
    <row r="61" customFormat="false" ht="36.75" hidden="false" customHeight="true" outlineLevel="0" collapsed="false">
      <c r="A61" s="261" t="n">
        <f aca="false">A60+1</f>
        <v>50</v>
      </c>
      <c r="B61" s="262" t="str">
        <f aca="false">IF('(入力①) 基本情報入力シート'!C82="","",'(入力①) 基本情報入力シート'!C82)</f>
        <v/>
      </c>
      <c r="C61" s="263" t="str">
        <f aca="false">IF('(入力①) 基本情報入力シート'!D82="","",'(入力①) 基本情報入力シート'!D82)</f>
        <v/>
      </c>
      <c r="D61" s="263" t="str">
        <f aca="false">IF('(入力①) 基本情報入力シート'!E82="","",'(入力①) 基本情報入力シート'!E82)</f>
        <v/>
      </c>
      <c r="E61" s="263" t="str">
        <f aca="false">IF('(入力①) 基本情報入力シート'!F82="","",'(入力①) 基本情報入力シート'!F82)</f>
        <v/>
      </c>
      <c r="F61" s="263" t="str">
        <f aca="false">IF('(入力①) 基本情報入力シート'!G82="","",'(入力①) 基本情報入力シート'!G82)</f>
        <v/>
      </c>
      <c r="G61" s="263" t="str">
        <f aca="false">IF('(入力①) 基本情報入力シート'!H82="","",'(入力①) 基本情報入力シート'!H82)</f>
        <v/>
      </c>
      <c r="H61" s="263" t="str">
        <f aca="false">IF('(入力①) 基本情報入力シート'!I82="","",'(入力①) 基本情報入力シート'!I82)</f>
        <v/>
      </c>
      <c r="I61" s="263" t="str">
        <f aca="false">IF('(入力①) 基本情報入力シート'!J82="","",'(入力①) 基本情報入力シート'!J82)</f>
        <v/>
      </c>
      <c r="J61" s="263" t="str">
        <f aca="false">IF('(入力①) 基本情報入力シート'!K82="","",'(入力①) 基本情報入力シート'!K82)</f>
        <v/>
      </c>
      <c r="K61" s="264" t="str">
        <f aca="false">IF('(入力①) 基本情報入力シート'!L82="","",'(入力①) 基本情報入力シート'!L82)</f>
        <v/>
      </c>
      <c r="L61" s="265" t="str">
        <f aca="false">IF('(入力①) 基本情報入力シート'!M82="","",'(入力①) 基本情報入力シート'!M82)</f>
        <v/>
      </c>
      <c r="M61" s="265" t="str">
        <f aca="false">IF('(入力①) 基本情報入力シート'!R82="","",'(入力①) 基本情報入力シート'!R82)</f>
        <v/>
      </c>
      <c r="N61" s="265" t="str">
        <f aca="false">IF('(入力①) 基本情報入力シート'!W82="","",'(入力①) 基本情報入力シート'!W82)</f>
        <v/>
      </c>
      <c r="O61" s="261" t="str">
        <f aca="false">IF('(入力①) 基本情報入力シート'!X82="","",'(入力①) 基本情報入力シート'!X82)</f>
        <v/>
      </c>
      <c r="P61" s="266" t="str">
        <f aca="false">IF('(入力①) 基本情報入力シート'!Y82="","",'(入力①) 基本情報入力シート'!Y82)</f>
        <v/>
      </c>
      <c r="Q61" s="267"/>
      <c r="R61" s="158" t="str">
        <f aca="false">IF('(入力①) 基本情報入力シート'!Z82="","",'(入力①) 基本情報入力シート'!Z82)</f>
        <v/>
      </c>
      <c r="S61" s="159" t="str">
        <f aca="false">IF('(入力①) 基本情報入力シート'!AA82="","",'(入力①) 基本情報入力シート'!AA82)</f>
        <v/>
      </c>
      <c r="T61" s="268"/>
      <c r="U61" s="269" t="e">
        <f aca="false">IF(P61="","",VLOOKUP(P61,))</f>
        <v>#N/A</v>
      </c>
      <c r="V61" s="270" t="s">
        <v>92</v>
      </c>
      <c r="W61" s="271"/>
      <c r="X61" s="272" t="s">
        <v>93</v>
      </c>
      <c r="Y61" s="271"/>
      <c r="Z61" s="273" t="s">
        <v>94</v>
      </c>
      <c r="AA61" s="271"/>
      <c r="AB61" s="270" t="s">
        <v>93</v>
      </c>
      <c r="AC61" s="271"/>
      <c r="AD61" s="270" t="s">
        <v>95</v>
      </c>
      <c r="AE61" s="274" t="s">
        <v>96</v>
      </c>
      <c r="AF61" s="275" t="str">
        <f aca="false">IF(W61&gt;=1,(AA61*12+AC61)-(W61*12+Y61)+1,"")</f>
        <v/>
      </c>
      <c r="AG61" s="276" t="s">
        <v>97</v>
      </c>
      <c r="AH61" s="277" t="str">
        <f aca="false">IFERROR(ROUNDDOWN(ROUND(R61*S61,0)*U61,0)*AF61,"")</f>
        <v/>
      </c>
      <c r="AI61" s="278"/>
      <c r="AJ61" s="279"/>
      <c r="AK61" s="278"/>
      <c r="AL61" s="281"/>
    </row>
    <row r="62" customFormat="false" ht="36.75" hidden="false" customHeight="true" outlineLevel="0" collapsed="false">
      <c r="A62" s="261" t="n">
        <f aca="false">A61+1</f>
        <v>51</v>
      </c>
      <c r="B62" s="262" t="str">
        <f aca="false">IF('(入力①) 基本情報入力シート'!C83="","",'(入力①) 基本情報入力シート'!C83)</f>
        <v/>
      </c>
      <c r="C62" s="263" t="str">
        <f aca="false">IF('(入力①) 基本情報入力シート'!D83="","",'(入力①) 基本情報入力シート'!D83)</f>
        <v/>
      </c>
      <c r="D62" s="263" t="str">
        <f aca="false">IF('(入力①) 基本情報入力シート'!E83="","",'(入力①) 基本情報入力シート'!E83)</f>
        <v/>
      </c>
      <c r="E62" s="263" t="str">
        <f aca="false">IF('(入力①) 基本情報入力シート'!F83="","",'(入力①) 基本情報入力シート'!F83)</f>
        <v/>
      </c>
      <c r="F62" s="263" t="str">
        <f aca="false">IF('(入力①) 基本情報入力シート'!G83="","",'(入力①) 基本情報入力シート'!G83)</f>
        <v/>
      </c>
      <c r="G62" s="263" t="str">
        <f aca="false">IF('(入力①) 基本情報入力シート'!H83="","",'(入力①) 基本情報入力シート'!H83)</f>
        <v/>
      </c>
      <c r="H62" s="263" t="str">
        <f aca="false">IF('(入力①) 基本情報入力シート'!I83="","",'(入力①) 基本情報入力シート'!I83)</f>
        <v/>
      </c>
      <c r="I62" s="263" t="str">
        <f aca="false">IF('(入力①) 基本情報入力シート'!J83="","",'(入力①) 基本情報入力シート'!J83)</f>
        <v/>
      </c>
      <c r="J62" s="263" t="str">
        <f aca="false">IF('(入力①) 基本情報入力シート'!K83="","",'(入力①) 基本情報入力シート'!K83)</f>
        <v/>
      </c>
      <c r="K62" s="264" t="str">
        <f aca="false">IF('(入力①) 基本情報入力シート'!L83="","",'(入力①) 基本情報入力シート'!L83)</f>
        <v/>
      </c>
      <c r="L62" s="265" t="str">
        <f aca="false">IF('(入力①) 基本情報入力シート'!M83="","",'(入力①) 基本情報入力シート'!M83)</f>
        <v/>
      </c>
      <c r="M62" s="265" t="str">
        <f aca="false">IF('(入力①) 基本情報入力シート'!R83="","",'(入力①) 基本情報入力シート'!R83)</f>
        <v/>
      </c>
      <c r="N62" s="265" t="str">
        <f aca="false">IF('(入力①) 基本情報入力シート'!W83="","",'(入力①) 基本情報入力シート'!W83)</f>
        <v/>
      </c>
      <c r="O62" s="261" t="str">
        <f aca="false">IF('(入力①) 基本情報入力シート'!X83="","",'(入力①) 基本情報入力シート'!X83)</f>
        <v/>
      </c>
      <c r="P62" s="266" t="str">
        <f aca="false">IF('(入力①) 基本情報入力シート'!Y83="","",'(入力①) 基本情報入力シート'!Y83)</f>
        <v/>
      </c>
      <c r="Q62" s="267"/>
      <c r="R62" s="158" t="str">
        <f aca="false">IF('(入力①) 基本情報入力シート'!Z83="","",'(入力①) 基本情報入力シート'!Z83)</f>
        <v/>
      </c>
      <c r="S62" s="159" t="str">
        <f aca="false">IF('(入力①) 基本情報入力シート'!AA83="","",'(入力①) 基本情報入力シート'!AA83)</f>
        <v/>
      </c>
      <c r="T62" s="268"/>
      <c r="U62" s="269" t="e">
        <f aca="false">IF(P62="","",VLOOKUP(P62,))</f>
        <v>#N/A</v>
      </c>
      <c r="V62" s="270" t="s">
        <v>92</v>
      </c>
      <c r="W62" s="271"/>
      <c r="X62" s="272" t="s">
        <v>93</v>
      </c>
      <c r="Y62" s="271"/>
      <c r="Z62" s="273" t="s">
        <v>94</v>
      </c>
      <c r="AA62" s="271"/>
      <c r="AB62" s="270" t="s">
        <v>93</v>
      </c>
      <c r="AC62" s="271"/>
      <c r="AD62" s="270" t="s">
        <v>95</v>
      </c>
      <c r="AE62" s="274" t="s">
        <v>96</v>
      </c>
      <c r="AF62" s="275" t="str">
        <f aca="false">IF(W62&gt;=1,(AA62*12+AC62)-(W62*12+Y62)+1,"")</f>
        <v/>
      </c>
      <c r="AG62" s="276" t="s">
        <v>97</v>
      </c>
      <c r="AH62" s="277" t="str">
        <f aca="false">IFERROR(ROUNDDOWN(ROUND(R62*S62,0)*U62,0)*AF62,"")</f>
        <v/>
      </c>
      <c r="AI62" s="278"/>
      <c r="AJ62" s="279"/>
      <c r="AK62" s="278"/>
      <c r="AL62" s="281"/>
    </row>
    <row r="63" customFormat="false" ht="36.75" hidden="false" customHeight="true" outlineLevel="0" collapsed="false">
      <c r="A63" s="261" t="n">
        <f aca="false">A62+1</f>
        <v>52</v>
      </c>
      <c r="B63" s="262" t="str">
        <f aca="false">IF('(入力①) 基本情報入力シート'!C84="","",'(入力①) 基本情報入力シート'!C84)</f>
        <v/>
      </c>
      <c r="C63" s="263" t="str">
        <f aca="false">IF('(入力①) 基本情報入力シート'!D84="","",'(入力①) 基本情報入力シート'!D84)</f>
        <v/>
      </c>
      <c r="D63" s="263" t="str">
        <f aca="false">IF('(入力①) 基本情報入力シート'!E84="","",'(入力①) 基本情報入力シート'!E84)</f>
        <v/>
      </c>
      <c r="E63" s="263" t="str">
        <f aca="false">IF('(入力①) 基本情報入力シート'!F84="","",'(入力①) 基本情報入力シート'!F84)</f>
        <v/>
      </c>
      <c r="F63" s="263" t="str">
        <f aca="false">IF('(入力①) 基本情報入力シート'!G84="","",'(入力①) 基本情報入力シート'!G84)</f>
        <v/>
      </c>
      <c r="G63" s="263" t="str">
        <f aca="false">IF('(入力①) 基本情報入力シート'!H84="","",'(入力①) 基本情報入力シート'!H84)</f>
        <v/>
      </c>
      <c r="H63" s="263" t="str">
        <f aca="false">IF('(入力①) 基本情報入力シート'!I84="","",'(入力①) 基本情報入力シート'!I84)</f>
        <v/>
      </c>
      <c r="I63" s="263" t="str">
        <f aca="false">IF('(入力①) 基本情報入力シート'!J84="","",'(入力①) 基本情報入力シート'!J84)</f>
        <v/>
      </c>
      <c r="J63" s="263" t="str">
        <f aca="false">IF('(入力①) 基本情報入力シート'!K84="","",'(入力①) 基本情報入力シート'!K84)</f>
        <v/>
      </c>
      <c r="K63" s="264" t="str">
        <f aca="false">IF('(入力①) 基本情報入力シート'!L84="","",'(入力①) 基本情報入力シート'!L84)</f>
        <v/>
      </c>
      <c r="L63" s="265" t="str">
        <f aca="false">IF('(入力①) 基本情報入力シート'!M84="","",'(入力①) 基本情報入力シート'!M84)</f>
        <v/>
      </c>
      <c r="M63" s="265" t="str">
        <f aca="false">IF('(入力①) 基本情報入力シート'!R84="","",'(入力①) 基本情報入力シート'!R84)</f>
        <v/>
      </c>
      <c r="N63" s="265" t="str">
        <f aca="false">IF('(入力①) 基本情報入力シート'!W84="","",'(入力①) 基本情報入力シート'!W84)</f>
        <v/>
      </c>
      <c r="O63" s="261" t="str">
        <f aca="false">IF('(入力①) 基本情報入力シート'!X84="","",'(入力①) 基本情報入力シート'!X84)</f>
        <v/>
      </c>
      <c r="P63" s="266" t="str">
        <f aca="false">IF('(入力①) 基本情報入力シート'!Y84="","",'(入力①) 基本情報入力シート'!Y84)</f>
        <v/>
      </c>
      <c r="Q63" s="267"/>
      <c r="R63" s="158" t="str">
        <f aca="false">IF('(入力①) 基本情報入力シート'!Z84="","",'(入力①) 基本情報入力シート'!Z84)</f>
        <v/>
      </c>
      <c r="S63" s="159" t="str">
        <f aca="false">IF('(入力①) 基本情報入力シート'!AA84="","",'(入力①) 基本情報入力シート'!AA84)</f>
        <v/>
      </c>
      <c r="T63" s="268"/>
      <c r="U63" s="269" t="e">
        <f aca="false">IF(P63="","",VLOOKUP(P63,))</f>
        <v>#N/A</v>
      </c>
      <c r="V63" s="270" t="s">
        <v>92</v>
      </c>
      <c r="W63" s="271"/>
      <c r="X63" s="272" t="s">
        <v>93</v>
      </c>
      <c r="Y63" s="271"/>
      <c r="Z63" s="273" t="s">
        <v>94</v>
      </c>
      <c r="AA63" s="271"/>
      <c r="AB63" s="270" t="s">
        <v>93</v>
      </c>
      <c r="AC63" s="271"/>
      <c r="AD63" s="270" t="s">
        <v>95</v>
      </c>
      <c r="AE63" s="274" t="s">
        <v>96</v>
      </c>
      <c r="AF63" s="275" t="str">
        <f aca="false">IF(W63&gt;=1,(AA63*12+AC63)-(W63*12+Y63)+1,"")</f>
        <v/>
      </c>
      <c r="AG63" s="276" t="s">
        <v>97</v>
      </c>
      <c r="AH63" s="277" t="str">
        <f aca="false">IFERROR(ROUNDDOWN(ROUND(R63*S63,0)*U63,0)*AF63,"")</f>
        <v/>
      </c>
      <c r="AI63" s="278"/>
      <c r="AJ63" s="279"/>
      <c r="AK63" s="278"/>
      <c r="AL63" s="281"/>
    </row>
    <row r="64" customFormat="false" ht="36.75" hidden="false" customHeight="true" outlineLevel="0" collapsed="false">
      <c r="A64" s="261" t="n">
        <f aca="false">A63+1</f>
        <v>53</v>
      </c>
      <c r="B64" s="262" t="str">
        <f aca="false">IF('(入力①) 基本情報入力シート'!C85="","",'(入力①) 基本情報入力シート'!C85)</f>
        <v/>
      </c>
      <c r="C64" s="263" t="str">
        <f aca="false">IF('(入力①) 基本情報入力シート'!D85="","",'(入力①) 基本情報入力シート'!D85)</f>
        <v/>
      </c>
      <c r="D64" s="263" t="str">
        <f aca="false">IF('(入力①) 基本情報入力シート'!E85="","",'(入力①) 基本情報入力シート'!E85)</f>
        <v/>
      </c>
      <c r="E64" s="263" t="str">
        <f aca="false">IF('(入力①) 基本情報入力シート'!F85="","",'(入力①) 基本情報入力シート'!F85)</f>
        <v/>
      </c>
      <c r="F64" s="263" t="str">
        <f aca="false">IF('(入力①) 基本情報入力シート'!G85="","",'(入力①) 基本情報入力シート'!G85)</f>
        <v/>
      </c>
      <c r="G64" s="263" t="str">
        <f aca="false">IF('(入力①) 基本情報入力シート'!H85="","",'(入力①) 基本情報入力シート'!H85)</f>
        <v/>
      </c>
      <c r="H64" s="263" t="str">
        <f aca="false">IF('(入力①) 基本情報入力シート'!I85="","",'(入力①) 基本情報入力シート'!I85)</f>
        <v/>
      </c>
      <c r="I64" s="263" t="str">
        <f aca="false">IF('(入力①) 基本情報入力シート'!J85="","",'(入力①) 基本情報入力シート'!J85)</f>
        <v/>
      </c>
      <c r="J64" s="263" t="str">
        <f aca="false">IF('(入力①) 基本情報入力シート'!K85="","",'(入力①) 基本情報入力シート'!K85)</f>
        <v/>
      </c>
      <c r="K64" s="264" t="str">
        <f aca="false">IF('(入力①) 基本情報入力シート'!L85="","",'(入力①) 基本情報入力シート'!L85)</f>
        <v/>
      </c>
      <c r="L64" s="265" t="str">
        <f aca="false">IF('(入力①) 基本情報入力シート'!M85="","",'(入力①) 基本情報入力シート'!M85)</f>
        <v/>
      </c>
      <c r="M64" s="265" t="str">
        <f aca="false">IF('(入力①) 基本情報入力シート'!R85="","",'(入力①) 基本情報入力シート'!R85)</f>
        <v/>
      </c>
      <c r="N64" s="265" t="str">
        <f aca="false">IF('(入力①) 基本情報入力シート'!W85="","",'(入力①) 基本情報入力シート'!W85)</f>
        <v/>
      </c>
      <c r="O64" s="261" t="str">
        <f aca="false">IF('(入力①) 基本情報入力シート'!X85="","",'(入力①) 基本情報入力シート'!X85)</f>
        <v/>
      </c>
      <c r="P64" s="266" t="str">
        <f aca="false">IF('(入力①) 基本情報入力シート'!Y85="","",'(入力①) 基本情報入力シート'!Y85)</f>
        <v/>
      </c>
      <c r="Q64" s="267"/>
      <c r="R64" s="158" t="str">
        <f aca="false">IF('(入力①) 基本情報入力シート'!Z85="","",'(入力①) 基本情報入力シート'!Z85)</f>
        <v/>
      </c>
      <c r="S64" s="159" t="str">
        <f aca="false">IF('(入力①) 基本情報入力シート'!AA85="","",'(入力①) 基本情報入力シート'!AA85)</f>
        <v/>
      </c>
      <c r="T64" s="268"/>
      <c r="U64" s="269" t="e">
        <f aca="false">IF(P64="","",VLOOKUP(P64,))</f>
        <v>#N/A</v>
      </c>
      <c r="V64" s="270" t="s">
        <v>92</v>
      </c>
      <c r="W64" s="271"/>
      <c r="X64" s="272" t="s">
        <v>93</v>
      </c>
      <c r="Y64" s="271"/>
      <c r="Z64" s="273" t="s">
        <v>94</v>
      </c>
      <c r="AA64" s="271"/>
      <c r="AB64" s="270" t="s">
        <v>93</v>
      </c>
      <c r="AC64" s="271"/>
      <c r="AD64" s="270" t="s">
        <v>95</v>
      </c>
      <c r="AE64" s="274" t="s">
        <v>96</v>
      </c>
      <c r="AF64" s="275" t="str">
        <f aca="false">IF(W64&gt;=1,(AA64*12+AC64)-(W64*12+Y64)+1,"")</f>
        <v/>
      </c>
      <c r="AG64" s="276" t="s">
        <v>97</v>
      </c>
      <c r="AH64" s="277" t="str">
        <f aca="false">IFERROR(ROUNDDOWN(ROUND(R64*S64,0)*U64,0)*AF64,"")</f>
        <v/>
      </c>
      <c r="AI64" s="278"/>
      <c r="AJ64" s="279"/>
      <c r="AK64" s="278"/>
      <c r="AL64" s="281"/>
    </row>
    <row r="65" customFormat="false" ht="36.75" hidden="false" customHeight="true" outlineLevel="0" collapsed="false">
      <c r="A65" s="261" t="n">
        <f aca="false">A64+1</f>
        <v>54</v>
      </c>
      <c r="B65" s="262" t="str">
        <f aca="false">IF('(入力①) 基本情報入力シート'!C86="","",'(入力①) 基本情報入力シート'!C86)</f>
        <v/>
      </c>
      <c r="C65" s="263" t="str">
        <f aca="false">IF('(入力①) 基本情報入力シート'!D86="","",'(入力①) 基本情報入力シート'!D86)</f>
        <v/>
      </c>
      <c r="D65" s="263" t="str">
        <f aca="false">IF('(入力①) 基本情報入力シート'!E86="","",'(入力①) 基本情報入力シート'!E86)</f>
        <v/>
      </c>
      <c r="E65" s="263" t="str">
        <f aca="false">IF('(入力①) 基本情報入力シート'!F86="","",'(入力①) 基本情報入力シート'!F86)</f>
        <v/>
      </c>
      <c r="F65" s="263" t="str">
        <f aca="false">IF('(入力①) 基本情報入力シート'!G86="","",'(入力①) 基本情報入力シート'!G86)</f>
        <v/>
      </c>
      <c r="G65" s="263" t="str">
        <f aca="false">IF('(入力①) 基本情報入力シート'!H86="","",'(入力①) 基本情報入力シート'!H86)</f>
        <v/>
      </c>
      <c r="H65" s="263" t="str">
        <f aca="false">IF('(入力①) 基本情報入力シート'!I86="","",'(入力①) 基本情報入力シート'!I86)</f>
        <v/>
      </c>
      <c r="I65" s="263" t="str">
        <f aca="false">IF('(入力①) 基本情報入力シート'!J86="","",'(入力①) 基本情報入力シート'!J86)</f>
        <v/>
      </c>
      <c r="J65" s="263" t="str">
        <f aca="false">IF('(入力①) 基本情報入力シート'!K86="","",'(入力①) 基本情報入力シート'!K86)</f>
        <v/>
      </c>
      <c r="K65" s="264" t="str">
        <f aca="false">IF('(入力①) 基本情報入力シート'!L86="","",'(入力①) 基本情報入力シート'!L86)</f>
        <v/>
      </c>
      <c r="L65" s="265" t="str">
        <f aca="false">IF('(入力①) 基本情報入力シート'!M86="","",'(入力①) 基本情報入力シート'!M86)</f>
        <v/>
      </c>
      <c r="M65" s="265" t="str">
        <f aca="false">IF('(入力①) 基本情報入力シート'!R86="","",'(入力①) 基本情報入力シート'!R86)</f>
        <v/>
      </c>
      <c r="N65" s="265" t="str">
        <f aca="false">IF('(入力①) 基本情報入力シート'!W86="","",'(入力①) 基本情報入力シート'!W86)</f>
        <v/>
      </c>
      <c r="O65" s="261" t="str">
        <f aca="false">IF('(入力①) 基本情報入力シート'!X86="","",'(入力①) 基本情報入力シート'!X86)</f>
        <v/>
      </c>
      <c r="P65" s="266" t="str">
        <f aca="false">IF('(入力①) 基本情報入力シート'!Y86="","",'(入力①) 基本情報入力シート'!Y86)</f>
        <v/>
      </c>
      <c r="Q65" s="267"/>
      <c r="R65" s="158" t="str">
        <f aca="false">IF('(入力①) 基本情報入力シート'!Z86="","",'(入力①) 基本情報入力シート'!Z86)</f>
        <v/>
      </c>
      <c r="S65" s="159" t="str">
        <f aca="false">IF('(入力①) 基本情報入力シート'!AA86="","",'(入力①) 基本情報入力シート'!AA86)</f>
        <v/>
      </c>
      <c r="T65" s="268"/>
      <c r="U65" s="269" t="e">
        <f aca="false">IF(P65="","",VLOOKUP(P65,))</f>
        <v>#N/A</v>
      </c>
      <c r="V65" s="270" t="s">
        <v>92</v>
      </c>
      <c r="W65" s="271"/>
      <c r="X65" s="272" t="s">
        <v>93</v>
      </c>
      <c r="Y65" s="271"/>
      <c r="Z65" s="273" t="s">
        <v>94</v>
      </c>
      <c r="AA65" s="271"/>
      <c r="AB65" s="270" t="s">
        <v>93</v>
      </c>
      <c r="AC65" s="271"/>
      <c r="AD65" s="270" t="s">
        <v>95</v>
      </c>
      <c r="AE65" s="274" t="s">
        <v>96</v>
      </c>
      <c r="AF65" s="275" t="str">
        <f aca="false">IF(W65&gt;=1,(AA65*12+AC65)-(W65*12+Y65)+1,"")</f>
        <v/>
      </c>
      <c r="AG65" s="276" t="s">
        <v>97</v>
      </c>
      <c r="AH65" s="277" t="str">
        <f aca="false">IFERROR(ROUNDDOWN(ROUND(R65*S65,0)*U65,0)*AF65,"")</f>
        <v/>
      </c>
      <c r="AI65" s="278"/>
      <c r="AJ65" s="279"/>
      <c r="AK65" s="278"/>
      <c r="AL65" s="281"/>
    </row>
    <row r="66" customFormat="false" ht="36.75" hidden="false" customHeight="true" outlineLevel="0" collapsed="false">
      <c r="A66" s="261" t="n">
        <f aca="false">A65+1</f>
        <v>55</v>
      </c>
      <c r="B66" s="262" t="str">
        <f aca="false">IF('(入力①) 基本情報入力シート'!C87="","",'(入力①) 基本情報入力シート'!C87)</f>
        <v/>
      </c>
      <c r="C66" s="263" t="str">
        <f aca="false">IF('(入力①) 基本情報入力シート'!D87="","",'(入力①) 基本情報入力シート'!D87)</f>
        <v/>
      </c>
      <c r="D66" s="263" t="str">
        <f aca="false">IF('(入力①) 基本情報入力シート'!E87="","",'(入力①) 基本情報入力シート'!E87)</f>
        <v/>
      </c>
      <c r="E66" s="263" t="str">
        <f aca="false">IF('(入力①) 基本情報入力シート'!F87="","",'(入力①) 基本情報入力シート'!F87)</f>
        <v/>
      </c>
      <c r="F66" s="263" t="str">
        <f aca="false">IF('(入力①) 基本情報入力シート'!G87="","",'(入力①) 基本情報入力シート'!G87)</f>
        <v/>
      </c>
      <c r="G66" s="263" t="str">
        <f aca="false">IF('(入力①) 基本情報入力シート'!H87="","",'(入力①) 基本情報入力シート'!H87)</f>
        <v/>
      </c>
      <c r="H66" s="263" t="str">
        <f aca="false">IF('(入力①) 基本情報入力シート'!I87="","",'(入力①) 基本情報入力シート'!I87)</f>
        <v/>
      </c>
      <c r="I66" s="263" t="str">
        <f aca="false">IF('(入力①) 基本情報入力シート'!J87="","",'(入力①) 基本情報入力シート'!J87)</f>
        <v/>
      </c>
      <c r="J66" s="263" t="str">
        <f aca="false">IF('(入力①) 基本情報入力シート'!K87="","",'(入力①) 基本情報入力シート'!K87)</f>
        <v/>
      </c>
      <c r="K66" s="264" t="str">
        <f aca="false">IF('(入力①) 基本情報入力シート'!L87="","",'(入力①) 基本情報入力シート'!L87)</f>
        <v/>
      </c>
      <c r="L66" s="265" t="str">
        <f aca="false">IF('(入力①) 基本情報入力シート'!M87="","",'(入力①) 基本情報入力シート'!M87)</f>
        <v/>
      </c>
      <c r="M66" s="265" t="str">
        <f aca="false">IF('(入力①) 基本情報入力シート'!R87="","",'(入力①) 基本情報入力シート'!R87)</f>
        <v/>
      </c>
      <c r="N66" s="265" t="str">
        <f aca="false">IF('(入力①) 基本情報入力シート'!W87="","",'(入力①) 基本情報入力シート'!W87)</f>
        <v/>
      </c>
      <c r="O66" s="261" t="str">
        <f aca="false">IF('(入力①) 基本情報入力シート'!X87="","",'(入力①) 基本情報入力シート'!X87)</f>
        <v/>
      </c>
      <c r="P66" s="266" t="str">
        <f aca="false">IF('(入力①) 基本情報入力シート'!Y87="","",'(入力①) 基本情報入力シート'!Y87)</f>
        <v/>
      </c>
      <c r="Q66" s="267"/>
      <c r="R66" s="158" t="str">
        <f aca="false">IF('(入力①) 基本情報入力シート'!Z87="","",'(入力①) 基本情報入力シート'!Z87)</f>
        <v/>
      </c>
      <c r="S66" s="159" t="str">
        <f aca="false">IF('(入力①) 基本情報入力シート'!AA87="","",'(入力①) 基本情報入力シート'!AA87)</f>
        <v/>
      </c>
      <c r="T66" s="268"/>
      <c r="U66" s="269" t="e">
        <f aca="false">IF(P66="","",VLOOKUP(P66,))</f>
        <v>#N/A</v>
      </c>
      <c r="V66" s="270" t="s">
        <v>92</v>
      </c>
      <c r="W66" s="271"/>
      <c r="X66" s="272" t="s">
        <v>93</v>
      </c>
      <c r="Y66" s="271"/>
      <c r="Z66" s="273" t="s">
        <v>94</v>
      </c>
      <c r="AA66" s="271"/>
      <c r="AB66" s="270" t="s">
        <v>93</v>
      </c>
      <c r="AC66" s="271"/>
      <c r="AD66" s="270" t="s">
        <v>95</v>
      </c>
      <c r="AE66" s="274" t="s">
        <v>96</v>
      </c>
      <c r="AF66" s="275" t="str">
        <f aca="false">IF(W66&gt;=1,(AA66*12+AC66)-(W66*12+Y66)+1,"")</f>
        <v/>
      </c>
      <c r="AG66" s="276" t="s">
        <v>97</v>
      </c>
      <c r="AH66" s="277" t="str">
        <f aca="false">IFERROR(ROUNDDOWN(ROUND(R66*S66,0)*U66,0)*AF66,"")</f>
        <v/>
      </c>
      <c r="AI66" s="278"/>
      <c r="AJ66" s="279"/>
      <c r="AK66" s="278"/>
      <c r="AL66" s="281"/>
    </row>
    <row r="67" customFormat="false" ht="36.75" hidden="false" customHeight="true" outlineLevel="0" collapsed="false">
      <c r="A67" s="261" t="n">
        <f aca="false">A66+1</f>
        <v>56</v>
      </c>
      <c r="B67" s="262" t="str">
        <f aca="false">IF('(入力①) 基本情報入力シート'!C88="","",'(入力①) 基本情報入力シート'!C88)</f>
        <v/>
      </c>
      <c r="C67" s="263" t="str">
        <f aca="false">IF('(入力①) 基本情報入力シート'!D88="","",'(入力①) 基本情報入力シート'!D88)</f>
        <v/>
      </c>
      <c r="D67" s="263" t="str">
        <f aca="false">IF('(入力①) 基本情報入力シート'!E88="","",'(入力①) 基本情報入力シート'!E88)</f>
        <v/>
      </c>
      <c r="E67" s="263" t="str">
        <f aca="false">IF('(入力①) 基本情報入力シート'!F88="","",'(入力①) 基本情報入力シート'!F88)</f>
        <v/>
      </c>
      <c r="F67" s="263" t="str">
        <f aca="false">IF('(入力①) 基本情報入力シート'!G88="","",'(入力①) 基本情報入力シート'!G88)</f>
        <v/>
      </c>
      <c r="G67" s="263" t="str">
        <f aca="false">IF('(入力①) 基本情報入力シート'!H88="","",'(入力①) 基本情報入力シート'!H88)</f>
        <v/>
      </c>
      <c r="H67" s="263" t="str">
        <f aca="false">IF('(入力①) 基本情報入力シート'!I88="","",'(入力①) 基本情報入力シート'!I88)</f>
        <v/>
      </c>
      <c r="I67" s="263" t="str">
        <f aca="false">IF('(入力①) 基本情報入力シート'!J88="","",'(入力①) 基本情報入力シート'!J88)</f>
        <v/>
      </c>
      <c r="J67" s="263" t="str">
        <f aca="false">IF('(入力①) 基本情報入力シート'!K88="","",'(入力①) 基本情報入力シート'!K88)</f>
        <v/>
      </c>
      <c r="K67" s="264" t="str">
        <f aca="false">IF('(入力①) 基本情報入力シート'!L88="","",'(入力①) 基本情報入力シート'!L88)</f>
        <v/>
      </c>
      <c r="L67" s="265" t="str">
        <f aca="false">IF('(入力①) 基本情報入力シート'!M88="","",'(入力①) 基本情報入力シート'!M88)</f>
        <v/>
      </c>
      <c r="M67" s="265" t="str">
        <f aca="false">IF('(入力①) 基本情報入力シート'!R88="","",'(入力①) 基本情報入力シート'!R88)</f>
        <v/>
      </c>
      <c r="N67" s="265" t="str">
        <f aca="false">IF('(入力①) 基本情報入力シート'!W88="","",'(入力①) 基本情報入力シート'!W88)</f>
        <v/>
      </c>
      <c r="O67" s="261" t="str">
        <f aca="false">IF('(入力①) 基本情報入力シート'!X88="","",'(入力①) 基本情報入力シート'!X88)</f>
        <v/>
      </c>
      <c r="P67" s="266" t="str">
        <f aca="false">IF('(入力①) 基本情報入力シート'!Y88="","",'(入力①) 基本情報入力シート'!Y88)</f>
        <v/>
      </c>
      <c r="Q67" s="267"/>
      <c r="R67" s="158" t="str">
        <f aca="false">IF('(入力①) 基本情報入力シート'!Z88="","",'(入力①) 基本情報入力シート'!Z88)</f>
        <v/>
      </c>
      <c r="S67" s="159" t="str">
        <f aca="false">IF('(入力①) 基本情報入力シート'!AA88="","",'(入力①) 基本情報入力シート'!AA88)</f>
        <v/>
      </c>
      <c r="T67" s="268"/>
      <c r="U67" s="269" t="e">
        <f aca="false">IF(P67="","",VLOOKUP(P67,))</f>
        <v>#N/A</v>
      </c>
      <c r="V67" s="270" t="s">
        <v>92</v>
      </c>
      <c r="W67" s="271"/>
      <c r="X67" s="272" t="s">
        <v>93</v>
      </c>
      <c r="Y67" s="271"/>
      <c r="Z67" s="273" t="s">
        <v>94</v>
      </c>
      <c r="AA67" s="271"/>
      <c r="AB67" s="270" t="s">
        <v>93</v>
      </c>
      <c r="AC67" s="271"/>
      <c r="AD67" s="270" t="s">
        <v>95</v>
      </c>
      <c r="AE67" s="274" t="s">
        <v>96</v>
      </c>
      <c r="AF67" s="275" t="str">
        <f aca="false">IF(W67&gt;=1,(AA67*12+AC67)-(W67*12+Y67)+1,"")</f>
        <v/>
      </c>
      <c r="AG67" s="276" t="s">
        <v>97</v>
      </c>
      <c r="AH67" s="277" t="str">
        <f aca="false">IFERROR(ROUNDDOWN(ROUND(R67*S67,0)*U67,0)*AF67,"")</f>
        <v/>
      </c>
      <c r="AI67" s="278"/>
      <c r="AJ67" s="279"/>
      <c r="AK67" s="278"/>
      <c r="AL67" s="281"/>
    </row>
    <row r="68" customFormat="false" ht="36.75" hidden="false" customHeight="true" outlineLevel="0" collapsed="false">
      <c r="A68" s="261" t="n">
        <f aca="false">A67+1</f>
        <v>57</v>
      </c>
      <c r="B68" s="262" t="str">
        <f aca="false">IF('(入力①) 基本情報入力シート'!C89="","",'(入力①) 基本情報入力シート'!C89)</f>
        <v/>
      </c>
      <c r="C68" s="263" t="str">
        <f aca="false">IF('(入力①) 基本情報入力シート'!D89="","",'(入力①) 基本情報入力シート'!D89)</f>
        <v/>
      </c>
      <c r="D68" s="263" t="str">
        <f aca="false">IF('(入力①) 基本情報入力シート'!E89="","",'(入力①) 基本情報入力シート'!E89)</f>
        <v/>
      </c>
      <c r="E68" s="263" t="str">
        <f aca="false">IF('(入力①) 基本情報入力シート'!F89="","",'(入力①) 基本情報入力シート'!F89)</f>
        <v/>
      </c>
      <c r="F68" s="263" t="str">
        <f aca="false">IF('(入力①) 基本情報入力シート'!G89="","",'(入力①) 基本情報入力シート'!G89)</f>
        <v/>
      </c>
      <c r="G68" s="263" t="str">
        <f aca="false">IF('(入力①) 基本情報入力シート'!H89="","",'(入力①) 基本情報入力シート'!H89)</f>
        <v/>
      </c>
      <c r="H68" s="263" t="str">
        <f aca="false">IF('(入力①) 基本情報入力シート'!I89="","",'(入力①) 基本情報入力シート'!I89)</f>
        <v/>
      </c>
      <c r="I68" s="263" t="str">
        <f aca="false">IF('(入力①) 基本情報入力シート'!J89="","",'(入力①) 基本情報入力シート'!J89)</f>
        <v/>
      </c>
      <c r="J68" s="263" t="str">
        <f aca="false">IF('(入力①) 基本情報入力シート'!K89="","",'(入力①) 基本情報入力シート'!K89)</f>
        <v/>
      </c>
      <c r="K68" s="264" t="str">
        <f aca="false">IF('(入力①) 基本情報入力シート'!L89="","",'(入力①) 基本情報入力シート'!L89)</f>
        <v/>
      </c>
      <c r="L68" s="265" t="str">
        <f aca="false">IF('(入力①) 基本情報入力シート'!M89="","",'(入力①) 基本情報入力シート'!M89)</f>
        <v/>
      </c>
      <c r="M68" s="265" t="str">
        <f aca="false">IF('(入力①) 基本情報入力シート'!R89="","",'(入力①) 基本情報入力シート'!R89)</f>
        <v/>
      </c>
      <c r="N68" s="265" t="str">
        <f aca="false">IF('(入力①) 基本情報入力シート'!W89="","",'(入力①) 基本情報入力シート'!W89)</f>
        <v/>
      </c>
      <c r="O68" s="261" t="str">
        <f aca="false">IF('(入力①) 基本情報入力シート'!X89="","",'(入力①) 基本情報入力シート'!X89)</f>
        <v/>
      </c>
      <c r="P68" s="266" t="str">
        <f aca="false">IF('(入力①) 基本情報入力シート'!Y89="","",'(入力①) 基本情報入力シート'!Y89)</f>
        <v/>
      </c>
      <c r="Q68" s="267"/>
      <c r="R68" s="158" t="str">
        <f aca="false">IF('(入力①) 基本情報入力シート'!Z89="","",'(入力①) 基本情報入力シート'!Z89)</f>
        <v/>
      </c>
      <c r="S68" s="159" t="str">
        <f aca="false">IF('(入力①) 基本情報入力シート'!AA89="","",'(入力①) 基本情報入力シート'!AA89)</f>
        <v/>
      </c>
      <c r="T68" s="268"/>
      <c r="U68" s="269" t="e">
        <f aca="false">IF(P68="","",VLOOKUP(P68,))</f>
        <v>#N/A</v>
      </c>
      <c r="V68" s="270" t="s">
        <v>92</v>
      </c>
      <c r="W68" s="271"/>
      <c r="X68" s="272" t="s">
        <v>93</v>
      </c>
      <c r="Y68" s="271"/>
      <c r="Z68" s="273" t="s">
        <v>94</v>
      </c>
      <c r="AA68" s="271"/>
      <c r="AB68" s="270" t="s">
        <v>93</v>
      </c>
      <c r="AC68" s="271"/>
      <c r="AD68" s="270" t="s">
        <v>95</v>
      </c>
      <c r="AE68" s="274" t="s">
        <v>96</v>
      </c>
      <c r="AF68" s="275" t="str">
        <f aca="false">IF(W68&gt;=1,(AA68*12+AC68)-(W68*12+Y68)+1,"")</f>
        <v/>
      </c>
      <c r="AG68" s="276" t="s">
        <v>97</v>
      </c>
      <c r="AH68" s="277" t="str">
        <f aca="false">IFERROR(ROUNDDOWN(ROUND(R68*S68,0)*U68,0)*AF68,"")</f>
        <v/>
      </c>
      <c r="AI68" s="278"/>
      <c r="AJ68" s="279"/>
      <c r="AK68" s="278"/>
      <c r="AL68" s="281"/>
    </row>
    <row r="69" customFormat="false" ht="36.75" hidden="false" customHeight="true" outlineLevel="0" collapsed="false">
      <c r="A69" s="261" t="n">
        <f aca="false">A68+1</f>
        <v>58</v>
      </c>
      <c r="B69" s="262" t="str">
        <f aca="false">IF('(入力①) 基本情報入力シート'!C90="","",'(入力①) 基本情報入力シート'!C90)</f>
        <v/>
      </c>
      <c r="C69" s="263" t="str">
        <f aca="false">IF('(入力①) 基本情報入力シート'!D90="","",'(入力①) 基本情報入力シート'!D90)</f>
        <v/>
      </c>
      <c r="D69" s="263" t="str">
        <f aca="false">IF('(入力①) 基本情報入力シート'!E90="","",'(入力①) 基本情報入力シート'!E90)</f>
        <v/>
      </c>
      <c r="E69" s="263" t="str">
        <f aca="false">IF('(入力①) 基本情報入力シート'!F90="","",'(入力①) 基本情報入力シート'!F90)</f>
        <v/>
      </c>
      <c r="F69" s="263" t="str">
        <f aca="false">IF('(入力①) 基本情報入力シート'!G90="","",'(入力①) 基本情報入力シート'!G90)</f>
        <v/>
      </c>
      <c r="G69" s="263" t="str">
        <f aca="false">IF('(入力①) 基本情報入力シート'!H90="","",'(入力①) 基本情報入力シート'!H90)</f>
        <v/>
      </c>
      <c r="H69" s="263" t="str">
        <f aca="false">IF('(入力①) 基本情報入力シート'!I90="","",'(入力①) 基本情報入力シート'!I90)</f>
        <v/>
      </c>
      <c r="I69" s="263" t="str">
        <f aca="false">IF('(入力①) 基本情報入力シート'!J90="","",'(入力①) 基本情報入力シート'!J90)</f>
        <v/>
      </c>
      <c r="J69" s="263" t="str">
        <f aca="false">IF('(入力①) 基本情報入力シート'!K90="","",'(入力①) 基本情報入力シート'!K90)</f>
        <v/>
      </c>
      <c r="K69" s="264" t="str">
        <f aca="false">IF('(入力①) 基本情報入力シート'!L90="","",'(入力①) 基本情報入力シート'!L90)</f>
        <v/>
      </c>
      <c r="L69" s="265" t="str">
        <f aca="false">IF('(入力①) 基本情報入力シート'!M90="","",'(入力①) 基本情報入力シート'!M90)</f>
        <v/>
      </c>
      <c r="M69" s="265" t="str">
        <f aca="false">IF('(入力①) 基本情報入力シート'!R90="","",'(入力①) 基本情報入力シート'!R90)</f>
        <v/>
      </c>
      <c r="N69" s="265" t="str">
        <f aca="false">IF('(入力①) 基本情報入力シート'!W90="","",'(入力①) 基本情報入力シート'!W90)</f>
        <v/>
      </c>
      <c r="O69" s="261" t="str">
        <f aca="false">IF('(入力①) 基本情報入力シート'!X90="","",'(入力①) 基本情報入力シート'!X90)</f>
        <v/>
      </c>
      <c r="P69" s="266" t="str">
        <f aca="false">IF('(入力①) 基本情報入力シート'!Y90="","",'(入力①) 基本情報入力シート'!Y90)</f>
        <v/>
      </c>
      <c r="Q69" s="267"/>
      <c r="R69" s="158" t="str">
        <f aca="false">IF('(入力①) 基本情報入力シート'!Z90="","",'(入力①) 基本情報入力シート'!Z90)</f>
        <v/>
      </c>
      <c r="S69" s="159" t="str">
        <f aca="false">IF('(入力①) 基本情報入力シート'!AA90="","",'(入力①) 基本情報入力シート'!AA90)</f>
        <v/>
      </c>
      <c r="T69" s="268"/>
      <c r="U69" s="269" t="e">
        <f aca="false">IF(P69="","",VLOOKUP(P69,))</f>
        <v>#N/A</v>
      </c>
      <c r="V69" s="270" t="s">
        <v>92</v>
      </c>
      <c r="W69" s="271"/>
      <c r="X69" s="272" t="s">
        <v>93</v>
      </c>
      <c r="Y69" s="271"/>
      <c r="Z69" s="273" t="s">
        <v>94</v>
      </c>
      <c r="AA69" s="271"/>
      <c r="AB69" s="270" t="s">
        <v>93</v>
      </c>
      <c r="AC69" s="271"/>
      <c r="AD69" s="270" t="s">
        <v>95</v>
      </c>
      <c r="AE69" s="274" t="s">
        <v>96</v>
      </c>
      <c r="AF69" s="275" t="str">
        <f aca="false">IF(W69&gt;=1,(AA69*12+AC69)-(W69*12+Y69)+1,"")</f>
        <v/>
      </c>
      <c r="AG69" s="276" t="s">
        <v>97</v>
      </c>
      <c r="AH69" s="277" t="str">
        <f aca="false">IFERROR(ROUNDDOWN(ROUND(R69*S69,0)*U69,0)*AF69,"")</f>
        <v/>
      </c>
      <c r="AI69" s="278"/>
      <c r="AJ69" s="279"/>
      <c r="AK69" s="278"/>
      <c r="AL69" s="281"/>
    </row>
    <row r="70" customFormat="false" ht="36.75" hidden="false" customHeight="true" outlineLevel="0" collapsed="false">
      <c r="A70" s="261" t="n">
        <f aca="false">A69+1</f>
        <v>59</v>
      </c>
      <c r="B70" s="262" t="str">
        <f aca="false">IF('(入力①) 基本情報入力シート'!C91="","",'(入力①) 基本情報入力シート'!C91)</f>
        <v/>
      </c>
      <c r="C70" s="263" t="str">
        <f aca="false">IF('(入力①) 基本情報入力シート'!D91="","",'(入力①) 基本情報入力シート'!D91)</f>
        <v/>
      </c>
      <c r="D70" s="263" t="str">
        <f aca="false">IF('(入力①) 基本情報入力シート'!E91="","",'(入力①) 基本情報入力シート'!E91)</f>
        <v/>
      </c>
      <c r="E70" s="263" t="str">
        <f aca="false">IF('(入力①) 基本情報入力シート'!F91="","",'(入力①) 基本情報入力シート'!F91)</f>
        <v/>
      </c>
      <c r="F70" s="263" t="str">
        <f aca="false">IF('(入力①) 基本情報入力シート'!G91="","",'(入力①) 基本情報入力シート'!G91)</f>
        <v/>
      </c>
      <c r="G70" s="263" t="str">
        <f aca="false">IF('(入力①) 基本情報入力シート'!H91="","",'(入力①) 基本情報入力シート'!H91)</f>
        <v/>
      </c>
      <c r="H70" s="263" t="str">
        <f aca="false">IF('(入力①) 基本情報入力シート'!I91="","",'(入力①) 基本情報入力シート'!I91)</f>
        <v/>
      </c>
      <c r="I70" s="263" t="str">
        <f aca="false">IF('(入力①) 基本情報入力シート'!J91="","",'(入力①) 基本情報入力シート'!J91)</f>
        <v/>
      </c>
      <c r="J70" s="263" t="str">
        <f aca="false">IF('(入力①) 基本情報入力シート'!K91="","",'(入力①) 基本情報入力シート'!K91)</f>
        <v/>
      </c>
      <c r="K70" s="264" t="str">
        <f aca="false">IF('(入力①) 基本情報入力シート'!L91="","",'(入力①) 基本情報入力シート'!L91)</f>
        <v/>
      </c>
      <c r="L70" s="265" t="str">
        <f aca="false">IF('(入力①) 基本情報入力シート'!M91="","",'(入力①) 基本情報入力シート'!M91)</f>
        <v/>
      </c>
      <c r="M70" s="265" t="str">
        <f aca="false">IF('(入力①) 基本情報入力シート'!R91="","",'(入力①) 基本情報入力シート'!R91)</f>
        <v/>
      </c>
      <c r="N70" s="265" t="str">
        <f aca="false">IF('(入力①) 基本情報入力シート'!W91="","",'(入力①) 基本情報入力シート'!W91)</f>
        <v/>
      </c>
      <c r="O70" s="261" t="str">
        <f aca="false">IF('(入力①) 基本情報入力シート'!X91="","",'(入力①) 基本情報入力シート'!X91)</f>
        <v/>
      </c>
      <c r="P70" s="266" t="str">
        <f aca="false">IF('(入力①) 基本情報入力シート'!Y91="","",'(入力①) 基本情報入力シート'!Y91)</f>
        <v/>
      </c>
      <c r="Q70" s="267"/>
      <c r="R70" s="158" t="str">
        <f aca="false">IF('(入力①) 基本情報入力シート'!Z91="","",'(入力①) 基本情報入力シート'!Z91)</f>
        <v/>
      </c>
      <c r="S70" s="159" t="str">
        <f aca="false">IF('(入力①) 基本情報入力シート'!AA91="","",'(入力①) 基本情報入力シート'!AA91)</f>
        <v/>
      </c>
      <c r="T70" s="268"/>
      <c r="U70" s="269" t="e">
        <f aca="false">IF(P70="","",VLOOKUP(P70,))</f>
        <v>#N/A</v>
      </c>
      <c r="V70" s="270" t="s">
        <v>92</v>
      </c>
      <c r="W70" s="271"/>
      <c r="X70" s="272" t="s">
        <v>93</v>
      </c>
      <c r="Y70" s="271"/>
      <c r="Z70" s="273" t="s">
        <v>94</v>
      </c>
      <c r="AA70" s="271"/>
      <c r="AB70" s="270" t="s">
        <v>93</v>
      </c>
      <c r="AC70" s="271"/>
      <c r="AD70" s="270" t="s">
        <v>95</v>
      </c>
      <c r="AE70" s="274" t="s">
        <v>96</v>
      </c>
      <c r="AF70" s="275" t="str">
        <f aca="false">IF(W70&gt;=1,(AA70*12+AC70)-(W70*12+Y70)+1,"")</f>
        <v/>
      </c>
      <c r="AG70" s="276" t="s">
        <v>97</v>
      </c>
      <c r="AH70" s="277" t="str">
        <f aca="false">IFERROR(ROUNDDOWN(ROUND(R70*S70,0)*U70,0)*AF70,"")</f>
        <v/>
      </c>
      <c r="AI70" s="278"/>
      <c r="AJ70" s="279"/>
      <c r="AK70" s="278"/>
      <c r="AL70" s="281"/>
    </row>
    <row r="71" customFormat="false" ht="36.75" hidden="false" customHeight="true" outlineLevel="0" collapsed="false">
      <c r="A71" s="261" t="n">
        <f aca="false">A70+1</f>
        <v>60</v>
      </c>
      <c r="B71" s="262" t="str">
        <f aca="false">IF('(入力①) 基本情報入力シート'!C92="","",'(入力①) 基本情報入力シート'!C92)</f>
        <v/>
      </c>
      <c r="C71" s="263" t="str">
        <f aca="false">IF('(入力①) 基本情報入力シート'!D92="","",'(入力①) 基本情報入力シート'!D92)</f>
        <v/>
      </c>
      <c r="D71" s="263" t="str">
        <f aca="false">IF('(入力①) 基本情報入力シート'!E92="","",'(入力①) 基本情報入力シート'!E92)</f>
        <v/>
      </c>
      <c r="E71" s="263" t="str">
        <f aca="false">IF('(入力①) 基本情報入力シート'!F92="","",'(入力①) 基本情報入力シート'!F92)</f>
        <v/>
      </c>
      <c r="F71" s="263" t="str">
        <f aca="false">IF('(入力①) 基本情報入力シート'!G92="","",'(入力①) 基本情報入力シート'!G92)</f>
        <v/>
      </c>
      <c r="G71" s="263" t="str">
        <f aca="false">IF('(入力①) 基本情報入力シート'!H92="","",'(入力①) 基本情報入力シート'!H92)</f>
        <v/>
      </c>
      <c r="H71" s="263" t="str">
        <f aca="false">IF('(入力①) 基本情報入力シート'!I92="","",'(入力①) 基本情報入力シート'!I92)</f>
        <v/>
      </c>
      <c r="I71" s="263" t="str">
        <f aca="false">IF('(入力①) 基本情報入力シート'!J92="","",'(入力①) 基本情報入力シート'!J92)</f>
        <v/>
      </c>
      <c r="J71" s="263" t="str">
        <f aca="false">IF('(入力①) 基本情報入力シート'!K92="","",'(入力①) 基本情報入力シート'!K92)</f>
        <v/>
      </c>
      <c r="K71" s="264" t="str">
        <f aca="false">IF('(入力①) 基本情報入力シート'!L92="","",'(入力①) 基本情報入力シート'!L92)</f>
        <v/>
      </c>
      <c r="L71" s="265" t="str">
        <f aca="false">IF('(入力①) 基本情報入力シート'!M92="","",'(入力①) 基本情報入力シート'!M92)</f>
        <v/>
      </c>
      <c r="M71" s="265" t="str">
        <f aca="false">IF('(入力①) 基本情報入力シート'!R92="","",'(入力①) 基本情報入力シート'!R92)</f>
        <v/>
      </c>
      <c r="N71" s="265" t="str">
        <f aca="false">IF('(入力①) 基本情報入力シート'!W92="","",'(入力①) 基本情報入力シート'!W92)</f>
        <v/>
      </c>
      <c r="O71" s="261" t="str">
        <f aca="false">IF('(入力①) 基本情報入力シート'!X92="","",'(入力①) 基本情報入力シート'!X92)</f>
        <v/>
      </c>
      <c r="P71" s="266" t="str">
        <f aca="false">IF('(入力①) 基本情報入力シート'!Y92="","",'(入力①) 基本情報入力シート'!Y92)</f>
        <v/>
      </c>
      <c r="Q71" s="267"/>
      <c r="R71" s="158" t="str">
        <f aca="false">IF('(入力①) 基本情報入力シート'!Z92="","",'(入力①) 基本情報入力シート'!Z92)</f>
        <v/>
      </c>
      <c r="S71" s="159" t="str">
        <f aca="false">IF('(入力①) 基本情報入力シート'!AA92="","",'(入力①) 基本情報入力シート'!AA92)</f>
        <v/>
      </c>
      <c r="T71" s="268"/>
      <c r="U71" s="269" t="e">
        <f aca="false">IF(P71="","",VLOOKUP(P71,))</f>
        <v>#N/A</v>
      </c>
      <c r="V71" s="270" t="s">
        <v>92</v>
      </c>
      <c r="W71" s="271"/>
      <c r="X71" s="272" t="s">
        <v>93</v>
      </c>
      <c r="Y71" s="271"/>
      <c r="Z71" s="273" t="s">
        <v>94</v>
      </c>
      <c r="AA71" s="271"/>
      <c r="AB71" s="270" t="s">
        <v>93</v>
      </c>
      <c r="AC71" s="271"/>
      <c r="AD71" s="270" t="s">
        <v>95</v>
      </c>
      <c r="AE71" s="274" t="s">
        <v>96</v>
      </c>
      <c r="AF71" s="275" t="str">
        <f aca="false">IF(W71&gt;=1,(AA71*12+AC71)-(W71*12+Y71)+1,"")</f>
        <v/>
      </c>
      <c r="AG71" s="276" t="s">
        <v>97</v>
      </c>
      <c r="AH71" s="277" t="str">
        <f aca="false">IFERROR(ROUNDDOWN(ROUND(R71*S71,0)*U71,0)*AF71,"")</f>
        <v/>
      </c>
      <c r="AI71" s="278"/>
      <c r="AJ71" s="279"/>
      <c r="AK71" s="278"/>
      <c r="AL71" s="281"/>
    </row>
    <row r="72" customFormat="false" ht="36.75" hidden="false" customHeight="true" outlineLevel="0" collapsed="false">
      <c r="A72" s="261" t="n">
        <f aca="false">A71+1</f>
        <v>61</v>
      </c>
      <c r="B72" s="262" t="str">
        <f aca="false">IF('(入力①) 基本情報入力シート'!C93="","",'(入力①) 基本情報入力シート'!C93)</f>
        <v/>
      </c>
      <c r="C72" s="263" t="str">
        <f aca="false">IF('(入力①) 基本情報入力シート'!D93="","",'(入力①) 基本情報入力シート'!D93)</f>
        <v/>
      </c>
      <c r="D72" s="263" t="str">
        <f aca="false">IF('(入力①) 基本情報入力シート'!E93="","",'(入力①) 基本情報入力シート'!E93)</f>
        <v/>
      </c>
      <c r="E72" s="263" t="str">
        <f aca="false">IF('(入力①) 基本情報入力シート'!F93="","",'(入力①) 基本情報入力シート'!F93)</f>
        <v/>
      </c>
      <c r="F72" s="263" t="str">
        <f aca="false">IF('(入力①) 基本情報入力シート'!G93="","",'(入力①) 基本情報入力シート'!G93)</f>
        <v/>
      </c>
      <c r="G72" s="263" t="str">
        <f aca="false">IF('(入力①) 基本情報入力シート'!H93="","",'(入力①) 基本情報入力シート'!H93)</f>
        <v/>
      </c>
      <c r="H72" s="263" t="str">
        <f aca="false">IF('(入力①) 基本情報入力シート'!I93="","",'(入力①) 基本情報入力シート'!I93)</f>
        <v/>
      </c>
      <c r="I72" s="263" t="str">
        <f aca="false">IF('(入力①) 基本情報入力シート'!J93="","",'(入力①) 基本情報入力シート'!J93)</f>
        <v/>
      </c>
      <c r="J72" s="263" t="str">
        <f aca="false">IF('(入力①) 基本情報入力シート'!K93="","",'(入力①) 基本情報入力シート'!K93)</f>
        <v/>
      </c>
      <c r="K72" s="264" t="str">
        <f aca="false">IF('(入力①) 基本情報入力シート'!L93="","",'(入力①) 基本情報入力シート'!L93)</f>
        <v/>
      </c>
      <c r="L72" s="265" t="str">
        <f aca="false">IF('(入力①) 基本情報入力シート'!M93="","",'(入力①) 基本情報入力シート'!M93)</f>
        <v/>
      </c>
      <c r="M72" s="265" t="str">
        <f aca="false">IF('(入力①) 基本情報入力シート'!R93="","",'(入力①) 基本情報入力シート'!R93)</f>
        <v/>
      </c>
      <c r="N72" s="265" t="str">
        <f aca="false">IF('(入力①) 基本情報入力シート'!W93="","",'(入力①) 基本情報入力シート'!W93)</f>
        <v/>
      </c>
      <c r="O72" s="261" t="str">
        <f aca="false">IF('(入力①) 基本情報入力シート'!X93="","",'(入力①) 基本情報入力シート'!X93)</f>
        <v/>
      </c>
      <c r="P72" s="266" t="str">
        <f aca="false">IF('(入力①) 基本情報入力シート'!Y93="","",'(入力①) 基本情報入力シート'!Y93)</f>
        <v/>
      </c>
      <c r="Q72" s="267"/>
      <c r="R72" s="158" t="str">
        <f aca="false">IF('(入力①) 基本情報入力シート'!Z93="","",'(入力①) 基本情報入力シート'!Z93)</f>
        <v/>
      </c>
      <c r="S72" s="159" t="str">
        <f aca="false">IF('(入力①) 基本情報入力シート'!AA93="","",'(入力①) 基本情報入力シート'!AA93)</f>
        <v/>
      </c>
      <c r="T72" s="268"/>
      <c r="U72" s="269" t="e">
        <f aca="false">IF(P72="","",VLOOKUP(P72,))</f>
        <v>#N/A</v>
      </c>
      <c r="V72" s="270" t="s">
        <v>92</v>
      </c>
      <c r="W72" s="271"/>
      <c r="X72" s="272" t="s">
        <v>93</v>
      </c>
      <c r="Y72" s="271"/>
      <c r="Z72" s="273" t="s">
        <v>94</v>
      </c>
      <c r="AA72" s="271"/>
      <c r="AB72" s="270" t="s">
        <v>93</v>
      </c>
      <c r="AC72" s="271"/>
      <c r="AD72" s="270" t="s">
        <v>95</v>
      </c>
      <c r="AE72" s="274" t="s">
        <v>96</v>
      </c>
      <c r="AF72" s="275" t="str">
        <f aca="false">IF(W72&gt;=1,(AA72*12+AC72)-(W72*12+Y72)+1,"")</f>
        <v/>
      </c>
      <c r="AG72" s="276" t="s">
        <v>97</v>
      </c>
      <c r="AH72" s="277" t="str">
        <f aca="false">IFERROR(ROUNDDOWN(ROUND(R72*S72,0)*U72,0)*AF72,"")</f>
        <v/>
      </c>
      <c r="AI72" s="278"/>
      <c r="AJ72" s="279"/>
      <c r="AK72" s="278"/>
      <c r="AL72" s="281"/>
    </row>
    <row r="73" customFormat="false" ht="36.75" hidden="false" customHeight="true" outlineLevel="0" collapsed="false">
      <c r="A73" s="261" t="n">
        <f aca="false">A72+1</f>
        <v>62</v>
      </c>
      <c r="B73" s="262" t="str">
        <f aca="false">IF('(入力①) 基本情報入力シート'!C94="","",'(入力①) 基本情報入力シート'!C94)</f>
        <v/>
      </c>
      <c r="C73" s="263" t="str">
        <f aca="false">IF('(入力①) 基本情報入力シート'!D94="","",'(入力①) 基本情報入力シート'!D94)</f>
        <v/>
      </c>
      <c r="D73" s="263" t="str">
        <f aca="false">IF('(入力①) 基本情報入力シート'!E94="","",'(入力①) 基本情報入力シート'!E94)</f>
        <v/>
      </c>
      <c r="E73" s="263" t="str">
        <f aca="false">IF('(入力①) 基本情報入力シート'!F94="","",'(入力①) 基本情報入力シート'!F94)</f>
        <v/>
      </c>
      <c r="F73" s="263" t="str">
        <f aca="false">IF('(入力①) 基本情報入力シート'!G94="","",'(入力①) 基本情報入力シート'!G94)</f>
        <v/>
      </c>
      <c r="G73" s="263" t="str">
        <f aca="false">IF('(入力①) 基本情報入力シート'!H94="","",'(入力①) 基本情報入力シート'!H94)</f>
        <v/>
      </c>
      <c r="H73" s="263" t="str">
        <f aca="false">IF('(入力①) 基本情報入力シート'!I94="","",'(入力①) 基本情報入力シート'!I94)</f>
        <v/>
      </c>
      <c r="I73" s="263" t="str">
        <f aca="false">IF('(入力①) 基本情報入力シート'!J94="","",'(入力①) 基本情報入力シート'!J94)</f>
        <v/>
      </c>
      <c r="J73" s="263" t="str">
        <f aca="false">IF('(入力①) 基本情報入力シート'!K94="","",'(入力①) 基本情報入力シート'!K94)</f>
        <v/>
      </c>
      <c r="K73" s="264" t="str">
        <f aca="false">IF('(入力①) 基本情報入力シート'!L94="","",'(入力①) 基本情報入力シート'!L94)</f>
        <v/>
      </c>
      <c r="L73" s="265" t="str">
        <f aca="false">IF('(入力①) 基本情報入力シート'!M94="","",'(入力①) 基本情報入力シート'!M94)</f>
        <v/>
      </c>
      <c r="M73" s="265" t="str">
        <f aca="false">IF('(入力①) 基本情報入力シート'!R94="","",'(入力①) 基本情報入力シート'!R94)</f>
        <v/>
      </c>
      <c r="N73" s="265" t="str">
        <f aca="false">IF('(入力①) 基本情報入力シート'!W94="","",'(入力①) 基本情報入力シート'!W94)</f>
        <v/>
      </c>
      <c r="O73" s="261" t="str">
        <f aca="false">IF('(入力①) 基本情報入力シート'!X94="","",'(入力①) 基本情報入力シート'!X94)</f>
        <v/>
      </c>
      <c r="P73" s="266" t="str">
        <f aca="false">IF('(入力①) 基本情報入力シート'!Y94="","",'(入力①) 基本情報入力シート'!Y94)</f>
        <v/>
      </c>
      <c r="Q73" s="267"/>
      <c r="R73" s="158" t="str">
        <f aca="false">IF('(入力①) 基本情報入力シート'!Z94="","",'(入力①) 基本情報入力シート'!Z94)</f>
        <v/>
      </c>
      <c r="S73" s="159" t="str">
        <f aca="false">IF('(入力①) 基本情報入力シート'!AA94="","",'(入力①) 基本情報入力シート'!AA94)</f>
        <v/>
      </c>
      <c r="T73" s="268"/>
      <c r="U73" s="269" t="e">
        <f aca="false">IF(P73="","",VLOOKUP(P73,))</f>
        <v>#N/A</v>
      </c>
      <c r="V73" s="270" t="s">
        <v>92</v>
      </c>
      <c r="W73" s="271"/>
      <c r="X73" s="272" t="s">
        <v>93</v>
      </c>
      <c r="Y73" s="271"/>
      <c r="Z73" s="273" t="s">
        <v>94</v>
      </c>
      <c r="AA73" s="271"/>
      <c r="AB73" s="270" t="s">
        <v>93</v>
      </c>
      <c r="AC73" s="271"/>
      <c r="AD73" s="270" t="s">
        <v>95</v>
      </c>
      <c r="AE73" s="274" t="s">
        <v>96</v>
      </c>
      <c r="AF73" s="275" t="str">
        <f aca="false">IF(W73&gt;=1,(AA73*12+AC73)-(W73*12+Y73)+1,"")</f>
        <v/>
      </c>
      <c r="AG73" s="276" t="s">
        <v>97</v>
      </c>
      <c r="AH73" s="277" t="str">
        <f aca="false">IFERROR(ROUNDDOWN(ROUND(R73*S73,0)*U73,0)*AF73,"")</f>
        <v/>
      </c>
      <c r="AI73" s="278"/>
      <c r="AJ73" s="279"/>
      <c r="AK73" s="278"/>
      <c r="AL73" s="281"/>
    </row>
    <row r="74" customFormat="false" ht="36.75" hidden="false" customHeight="true" outlineLevel="0" collapsed="false">
      <c r="A74" s="261" t="n">
        <f aca="false">A73+1</f>
        <v>63</v>
      </c>
      <c r="B74" s="262" t="str">
        <f aca="false">IF('(入力①) 基本情報入力シート'!C95="","",'(入力①) 基本情報入力シート'!C95)</f>
        <v/>
      </c>
      <c r="C74" s="263" t="str">
        <f aca="false">IF('(入力①) 基本情報入力シート'!D95="","",'(入力①) 基本情報入力シート'!D95)</f>
        <v/>
      </c>
      <c r="D74" s="263" t="str">
        <f aca="false">IF('(入力①) 基本情報入力シート'!E95="","",'(入力①) 基本情報入力シート'!E95)</f>
        <v/>
      </c>
      <c r="E74" s="263" t="str">
        <f aca="false">IF('(入力①) 基本情報入力シート'!F95="","",'(入力①) 基本情報入力シート'!F95)</f>
        <v/>
      </c>
      <c r="F74" s="263" t="str">
        <f aca="false">IF('(入力①) 基本情報入力シート'!G95="","",'(入力①) 基本情報入力シート'!G95)</f>
        <v/>
      </c>
      <c r="G74" s="263" t="str">
        <f aca="false">IF('(入力①) 基本情報入力シート'!H95="","",'(入力①) 基本情報入力シート'!H95)</f>
        <v/>
      </c>
      <c r="H74" s="263" t="str">
        <f aca="false">IF('(入力①) 基本情報入力シート'!I95="","",'(入力①) 基本情報入力シート'!I95)</f>
        <v/>
      </c>
      <c r="I74" s="263" t="str">
        <f aca="false">IF('(入力①) 基本情報入力シート'!J95="","",'(入力①) 基本情報入力シート'!J95)</f>
        <v/>
      </c>
      <c r="J74" s="263" t="str">
        <f aca="false">IF('(入力①) 基本情報入力シート'!K95="","",'(入力①) 基本情報入力シート'!K95)</f>
        <v/>
      </c>
      <c r="K74" s="264" t="str">
        <f aca="false">IF('(入力①) 基本情報入力シート'!L95="","",'(入力①) 基本情報入力シート'!L95)</f>
        <v/>
      </c>
      <c r="L74" s="265" t="str">
        <f aca="false">IF('(入力①) 基本情報入力シート'!M95="","",'(入力①) 基本情報入力シート'!M95)</f>
        <v/>
      </c>
      <c r="M74" s="265" t="str">
        <f aca="false">IF('(入力①) 基本情報入力シート'!R95="","",'(入力①) 基本情報入力シート'!R95)</f>
        <v/>
      </c>
      <c r="N74" s="265" t="str">
        <f aca="false">IF('(入力①) 基本情報入力シート'!W95="","",'(入力①) 基本情報入力シート'!W95)</f>
        <v/>
      </c>
      <c r="O74" s="261" t="str">
        <f aca="false">IF('(入力①) 基本情報入力シート'!X95="","",'(入力①) 基本情報入力シート'!X95)</f>
        <v/>
      </c>
      <c r="P74" s="266" t="str">
        <f aca="false">IF('(入力①) 基本情報入力シート'!Y95="","",'(入力①) 基本情報入力シート'!Y95)</f>
        <v/>
      </c>
      <c r="Q74" s="267"/>
      <c r="R74" s="158" t="str">
        <f aca="false">IF('(入力①) 基本情報入力シート'!Z95="","",'(入力①) 基本情報入力シート'!Z95)</f>
        <v/>
      </c>
      <c r="S74" s="159" t="str">
        <f aca="false">IF('(入力①) 基本情報入力シート'!AA95="","",'(入力①) 基本情報入力シート'!AA95)</f>
        <v/>
      </c>
      <c r="T74" s="268"/>
      <c r="U74" s="269" t="e">
        <f aca="false">IF(P74="","",VLOOKUP(P74,))</f>
        <v>#N/A</v>
      </c>
      <c r="V74" s="270" t="s">
        <v>92</v>
      </c>
      <c r="W74" s="271"/>
      <c r="X74" s="272" t="s">
        <v>93</v>
      </c>
      <c r="Y74" s="271"/>
      <c r="Z74" s="273" t="s">
        <v>94</v>
      </c>
      <c r="AA74" s="271"/>
      <c r="AB74" s="270" t="s">
        <v>93</v>
      </c>
      <c r="AC74" s="271"/>
      <c r="AD74" s="270" t="s">
        <v>95</v>
      </c>
      <c r="AE74" s="274" t="s">
        <v>96</v>
      </c>
      <c r="AF74" s="275" t="str">
        <f aca="false">IF(W74&gt;=1,(AA74*12+AC74)-(W74*12+Y74)+1,"")</f>
        <v/>
      </c>
      <c r="AG74" s="276" t="s">
        <v>97</v>
      </c>
      <c r="AH74" s="277" t="str">
        <f aca="false">IFERROR(ROUNDDOWN(ROUND(R74*S74,0)*U74,0)*AF74,"")</f>
        <v/>
      </c>
      <c r="AI74" s="278"/>
      <c r="AJ74" s="279"/>
      <c r="AK74" s="278"/>
      <c r="AL74" s="281"/>
    </row>
    <row r="75" customFormat="false" ht="36.75" hidden="false" customHeight="true" outlineLevel="0" collapsed="false">
      <c r="A75" s="261" t="n">
        <f aca="false">A74+1</f>
        <v>64</v>
      </c>
      <c r="B75" s="262" t="str">
        <f aca="false">IF('(入力①) 基本情報入力シート'!C96="","",'(入力①) 基本情報入力シート'!C96)</f>
        <v/>
      </c>
      <c r="C75" s="263" t="str">
        <f aca="false">IF('(入力①) 基本情報入力シート'!D96="","",'(入力①) 基本情報入力シート'!D96)</f>
        <v/>
      </c>
      <c r="D75" s="263" t="str">
        <f aca="false">IF('(入力①) 基本情報入力シート'!E96="","",'(入力①) 基本情報入力シート'!E96)</f>
        <v/>
      </c>
      <c r="E75" s="263" t="str">
        <f aca="false">IF('(入力①) 基本情報入力シート'!F96="","",'(入力①) 基本情報入力シート'!F96)</f>
        <v/>
      </c>
      <c r="F75" s="263" t="str">
        <f aca="false">IF('(入力①) 基本情報入力シート'!G96="","",'(入力①) 基本情報入力シート'!G96)</f>
        <v/>
      </c>
      <c r="G75" s="263" t="str">
        <f aca="false">IF('(入力①) 基本情報入力シート'!H96="","",'(入力①) 基本情報入力シート'!H96)</f>
        <v/>
      </c>
      <c r="H75" s="263" t="str">
        <f aca="false">IF('(入力①) 基本情報入力シート'!I96="","",'(入力①) 基本情報入力シート'!I96)</f>
        <v/>
      </c>
      <c r="I75" s="263" t="str">
        <f aca="false">IF('(入力①) 基本情報入力シート'!J96="","",'(入力①) 基本情報入力シート'!J96)</f>
        <v/>
      </c>
      <c r="J75" s="263" t="str">
        <f aca="false">IF('(入力①) 基本情報入力シート'!K96="","",'(入力①) 基本情報入力シート'!K96)</f>
        <v/>
      </c>
      <c r="K75" s="264" t="str">
        <f aca="false">IF('(入力①) 基本情報入力シート'!L96="","",'(入力①) 基本情報入力シート'!L96)</f>
        <v/>
      </c>
      <c r="L75" s="265" t="str">
        <f aca="false">IF('(入力①) 基本情報入力シート'!M96="","",'(入力①) 基本情報入力シート'!M96)</f>
        <v/>
      </c>
      <c r="M75" s="265" t="str">
        <f aca="false">IF('(入力①) 基本情報入力シート'!R96="","",'(入力①) 基本情報入力シート'!R96)</f>
        <v/>
      </c>
      <c r="N75" s="265" t="str">
        <f aca="false">IF('(入力①) 基本情報入力シート'!W96="","",'(入力①) 基本情報入力シート'!W96)</f>
        <v/>
      </c>
      <c r="O75" s="261" t="str">
        <f aca="false">IF('(入力①) 基本情報入力シート'!X96="","",'(入力①) 基本情報入力シート'!X96)</f>
        <v/>
      </c>
      <c r="P75" s="266" t="str">
        <f aca="false">IF('(入力①) 基本情報入力シート'!Y96="","",'(入力①) 基本情報入力シート'!Y96)</f>
        <v/>
      </c>
      <c r="Q75" s="267"/>
      <c r="R75" s="158" t="str">
        <f aca="false">IF('(入力①) 基本情報入力シート'!Z96="","",'(入力①) 基本情報入力シート'!Z96)</f>
        <v/>
      </c>
      <c r="S75" s="159" t="str">
        <f aca="false">IF('(入力①) 基本情報入力シート'!AA96="","",'(入力①) 基本情報入力シート'!AA96)</f>
        <v/>
      </c>
      <c r="T75" s="268"/>
      <c r="U75" s="269" t="e">
        <f aca="false">IF(P75="","",VLOOKUP(P75,))</f>
        <v>#N/A</v>
      </c>
      <c r="V75" s="270" t="s">
        <v>92</v>
      </c>
      <c r="W75" s="271"/>
      <c r="X75" s="272" t="s">
        <v>93</v>
      </c>
      <c r="Y75" s="271"/>
      <c r="Z75" s="273" t="s">
        <v>94</v>
      </c>
      <c r="AA75" s="271"/>
      <c r="AB75" s="270" t="s">
        <v>93</v>
      </c>
      <c r="AC75" s="271"/>
      <c r="AD75" s="270" t="s">
        <v>95</v>
      </c>
      <c r="AE75" s="274" t="s">
        <v>96</v>
      </c>
      <c r="AF75" s="275" t="str">
        <f aca="false">IF(W75&gt;=1,(AA75*12+AC75)-(W75*12+Y75)+1,"")</f>
        <v/>
      </c>
      <c r="AG75" s="276" t="s">
        <v>97</v>
      </c>
      <c r="AH75" s="277" t="str">
        <f aca="false">IFERROR(ROUNDDOWN(ROUND(R75*S75,0)*U75,0)*AF75,"")</f>
        <v/>
      </c>
      <c r="AI75" s="278"/>
      <c r="AJ75" s="279"/>
      <c r="AK75" s="278"/>
      <c r="AL75" s="281"/>
    </row>
    <row r="76" customFormat="false" ht="36.75" hidden="false" customHeight="true" outlineLevel="0" collapsed="false">
      <c r="A76" s="261" t="n">
        <f aca="false">A75+1</f>
        <v>65</v>
      </c>
      <c r="B76" s="262" t="str">
        <f aca="false">IF('(入力①) 基本情報入力シート'!C97="","",'(入力①) 基本情報入力シート'!C97)</f>
        <v/>
      </c>
      <c r="C76" s="263" t="str">
        <f aca="false">IF('(入力①) 基本情報入力シート'!D97="","",'(入力①) 基本情報入力シート'!D97)</f>
        <v/>
      </c>
      <c r="D76" s="263" t="str">
        <f aca="false">IF('(入力①) 基本情報入力シート'!E97="","",'(入力①) 基本情報入力シート'!E97)</f>
        <v/>
      </c>
      <c r="E76" s="263" t="str">
        <f aca="false">IF('(入力①) 基本情報入力シート'!F97="","",'(入力①) 基本情報入力シート'!F97)</f>
        <v/>
      </c>
      <c r="F76" s="263" t="str">
        <f aca="false">IF('(入力①) 基本情報入力シート'!G97="","",'(入力①) 基本情報入力シート'!G97)</f>
        <v/>
      </c>
      <c r="G76" s="263" t="str">
        <f aca="false">IF('(入力①) 基本情報入力シート'!H97="","",'(入力①) 基本情報入力シート'!H97)</f>
        <v/>
      </c>
      <c r="H76" s="263" t="str">
        <f aca="false">IF('(入力①) 基本情報入力シート'!I97="","",'(入力①) 基本情報入力シート'!I97)</f>
        <v/>
      </c>
      <c r="I76" s="263" t="str">
        <f aca="false">IF('(入力①) 基本情報入力シート'!J97="","",'(入力①) 基本情報入力シート'!J97)</f>
        <v/>
      </c>
      <c r="J76" s="263" t="str">
        <f aca="false">IF('(入力①) 基本情報入力シート'!K97="","",'(入力①) 基本情報入力シート'!K97)</f>
        <v/>
      </c>
      <c r="K76" s="264" t="str">
        <f aca="false">IF('(入力①) 基本情報入力シート'!L97="","",'(入力①) 基本情報入力シート'!L97)</f>
        <v/>
      </c>
      <c r="L76" s="265" t="str">
        <f aca="false">IF('(入力①) 基本情報入力シート'!M97="","",'(入力①) 基本情報入力シート'!M97)</f>
        <v/>
      </c>
      <c r="M76" s="265" t="str">
        <f aca="false">IF('(入力①) 基本情報入力シート'!R97="","",'(入力①) 基本情報入力シート'!R97)</f>
        <v/>
      </c>
      <c r="N76" s="265" t="str">
        <f aca="false">IF('(入力①) 基本情報入力シート'!W97="","",'(入力①) 基本情報入力シート'!W97)</f>
        <v/>
      </c>
      <c r="O76" s="261" t="str">
        <f aca="false">IF('(入力①) 基本情報入力シート'!X97="","",'(入力①) 基本情報入力シート'!X97)</f>
        <v/>
      </c>
      <c r="P76" s="266" t="str">
        <f aca="false">IF('(入力①) 基本情報入力シート'!Y97="","",'(入力①) 基本情報入力シート'!Y97)</f>
        <v/>
      </c>
      <c r="Q76" s="267"/>
      <c r="R76" s="158" t="str">
        <f aca="false">IF('(入力①) 基本情報入力シート'!Z97="","",'(入力①) 基本情報入力シート'!Z97)</f>
        <v/>
      </c>
      <c r="S76" s="159" t="str">
        <f aca="false">IF('(入力①) 基本情報入力シート'!AA97="","",'(入力①) 基本情報入力シート'!AA97)</f>
        <v/>
      </c>
      <c r="T76" s="268"/>
      <c r="U76" s="269" t="e">
        <f aca="false">IF(P76="","",VLOOKUP(P76,))</f>
        <v>#N/A</v>
      </c>
      <c r="V76" s="270" t="s">
        <v>92</v>
      </c>
      <c r="W76" s="271"/>
      <c r="X76" s="272" t="s">
        <v>93</v>
      </c>
      <c r="Y76" s="271"/>
      <c r="Z76" s="273" t="s">
        <v>94</v>
      </c>
      <c r="AA76" s="271"/>
      <c r="AB76" s="270" t="s">
        <v>93</v>
      </c>
      <c r="AC76" s="271"/>
      <c r="AD76" s="270" t="s">
        <v>95</v>
      </c>
      <c r="AE76" s="274" t="s">
        <v>96</v>
      </c>
      <c r="AF76" s="275" t="str">
        <f aca="false">IF(W76&gt;=1,(AA76*12+AC76)-(W76*12+Y76)+1,"")</f>
        <v/>
      </c>
      <c r="AG76" s="276" t="s">
        <v>97</v>
      </c>
      <c r="AH76" s="277" t="str">
        <f aca="false">IFERROR(ROUNDDOWN(ROUND(R76*S76,0)*U76,0)*AF76,"")</f>
        <v/>
      </c>
      <c r="AI76" s="278"/>
      <c r="AJ76" s="279"/>
      <c r="AK76" s="278"/>
      <c r="AL76" s="281"/>
    </row>
    <row r="77" customFormat="false" ht="36.75" hidden="false" customHeight="true" outlineLevel="0" collapsed="false">
      <c r="A77" s="261" t="n">
        <f aca="false">A76+1</f>
        <v>66</v>
      </c>
      <c r="B77" s="262" t="str">
        <f aca="false">IF('(入力①) 基本情報入力シート'!C98="","",'(入力①) 基本情報入力シート'!C98)</f>
        <v/>
      </c>
      <c r="C77" s="263" t="str">
        <f aca="false">IF('(入力①) 基本情報入力シート'!D98="","",'(入力①) 基本情報入力シート'!D98)</f>
        <v/>
      </c>
      <c r="D77" s="263" t="str">
        <f aca="false">IF('(入力①) 基本情報入力シート'!E98="","",'(入力①) 基本情報入力シート'!E98)</f>
        <v/>
      </c>
      <c r="E77" s="263" t="str">
        <f aca="false">IF('(入力①) 基本情報入力シート'!F98="","",'(入力①) 基本情報入力シート'!F98)</f>
        <v/>
      </c>
      <c r="F77" s="263" t="str">
        <f aca="false">IF('(入力①) 基本情報入力シート'!G98="","",'(入力①) 基本情報入力シート'!G98)</f>
        <v/>
      </c>
      <c r="G77" s="263" t="str">
        <f aca="false">IF('(入力①) 基本情報入力シート'!H98="","",'(入力①) 基本情報入力シート'!H98)</f>
        <v/>
      </c>
      <c r="H77" s="263" t="str">
        <f aca="false">IF('(入力①) 基本情報入力シート'!I98="","",'(入力①) 基本情報入力シート'!I98)</f>
        <v/>
      </c>
      <c r="I77" s="263" t="str">
        <f aca="false">IF('(入力①) 基本情報入力シート'!J98="","",'(入力①) 基本情報入力シート'!J98)</f>
        <v/>
      </c>
      <c r="J77" s="263" t="str">
        <f aca="false">IF('(入力①) 基本情報入力シート'!K98="","",'(入力①) 基本情報入力シート'!K98)</f>
        <v/>
      </c>
      <c r="K77" s="264" t="str">
        <f aca="false">IF('(入力①) 基本情報入力シート'!L98="","",'(入力①) 基本情報入力シート'!L98)</f>
        <v/>
      </c>
      <c r="L77" s="265" t="str">
        <f aca="false">IF('(入力①) 基本情報入力シート'!M98="","",'(入力①) 基本情報入力シート'!M98)</f>
        <v/>
      </c>
      <c r="M77" s="265" t="str">
        <f aca="false">IF('(入力①) 基本情報入力シート'!R98="","",'(入力①) 基本情報入力シート'!R98)</f>
        <v/>
      </c>
      <c r="N77" s="265" t="str">
        <f aca="false">IF('(入力①) 基本情報入力シート'!W98="","",'(入力①) 基本情報入力シート'!W98)</f>
        <v/>
      </c>
      <c r="O77" s="261" t="str">
        <f aca="false">IF('(入力①) 基本情報入力シート'!X98="","",'(入力①) 基本情報入力シート'!X98)</f>
        <v/>
      </c>
      <c r="P77" s="266" t="str">
        <f aca="false">IF('(入力①) 基本情報入力シート'!Y98="","",'(入力①) 基本情報入力シート'!Y98)</f>
        <v/>
      </c>
      <c r="Q77" s="267"/>
      <c r="R77" s="158" t="str">
        <f aca="false">IF('(入力①) 基本情報入力シート'!Z98="","",'(入力①) 基本情報入力シート'!Z98)</f>
        <v/>
      </c>
      <c r="S77" s="159" t="str">
        <f aca="false">IF('(入力①) 基本情報入力シート'!AA98="","",'(入力①) 基本情報入力シート'!AA98)</f>
        <v/>
      </c>
      <c r="T77" s="268"/>
      <c r="U77" s="269" t="e">
        <f aca="false">IF(P77="","",VLOOKUP(P77,))</f>
        <v>#N/A</v>
      </c>
      <c r="V77" s="270" t="s">
        <v>92</v>
      </c>
      <c r="W77" s="271"/>
      <c r="X77" s="272" t="s">
        <v>93</v>
      </c>
      <c r="Y77" s="271"/>
      <c r="Z77" s="273" t="s">
        <v>94</v>
      </c>
      <c r="AA77" s="271"/>
      <c r="AB77" s="270" t="s">
        <v>93</v>
      </c>
      <c r="AC77" s="271"/>
      <c r="AD77" s="270" t="s">
        <v>95</v>
      </c>
      <c r="AE77" s="274" t="s">
        <v>96</v>
      </c>
      <c r="AF77" s="275" t="str">
        <f aca="false">IF(W77&gt;=1,(AA77*12+AC77)-(W77*12+Y77)+1,"")</f>
        <v/>
      </c>
      <c r="AG77" s="276" t="s">
        <v>97</v>
      </c>
      <c r="AH77" s="277" t="str">
        <f aca="false">IFERROR(ROUNDDOWN(ROUND(R77*S77,0)*U77,0)*AF77,"")</f>
        <v/>
      </c>
      <c r="AI77" s="278"/>
      <c r="AJ77" s="279"/>
      <c r="AK77" s="278"/>
      <c r="AL77" s="281"/>
    </row>
    <row r="78" customFormat="false" ht="36.75" hidden="false" customHeight="true" outlineLevel="0" collapsed="false">
      <c r="A78" s="261" t="n">
        <f aca="false">A77+1</f>
        <v>67</v>
      </c>
      <c r="B78" s="262" t="str">
        <f aca="false">IF('(入力①) 基本情報入力シート'!C99="","",'(入力①) 基本情報入力シート'!C99)</f>
        <v/>
      </c>
      <c r="C78" s="263" t="str">
        <f aca="false">IF('(入力①) 基本情報入力シート'!D99="","",'(入力①) 基本情報入力シート'!D99)</f>
        <v/>
      </c>
      <c r="D78" s="263" t="str">
        <f aca="false">IF('(入力①) 基本情報入力シート'!E99="","",'(入力①) 基本情報入力シート'!E99)</f>
        <v/>
      </c>
      <c r="E78" s="263" t="str">
        <f aca="false">IF('(入力①) 基本情報入力シート'!F99="","",'(入力①) 基本情報入力シート'!F99)</f>
        <v/>
      </c>
      <c r="F78" s="263" t="str">
        <f aca="false">IF('(入力①) 基本情報入力シート'!G99="","",'(入力①) 基本情報入力シート'!G99)</f>
        <v/>
      </c>
      <c r="G78" s="263" t="str">
        <f aca="false">IF('(入力①) 基本情報入力シート'!H99="","",'(入力①) 基本情報入力シート'!H99)</f>
        <v/>
      </c>
      <c r="H78" s="263" t="str">
        <f aca="false">IF('(入力①) 基本情報入力シート'!I99="","",'(入力①) 基本情報入力シート'!I99)</f>
        <v/>
      </c>
      <c r="I78" s="263" t="str">
        <f aca="false">IF('(入力①) 基本情報入力シート'!J99="","",'(入力①) 基本情報入力シート'!J99)</f>
        <v/>
      </c>
      <c r="J78" s="263" t="str">
        <f aca="false">IF('(入力①) 基本情報入力シート'!K99="","",'(入力①) 基本情報入力シート'!K99)</f>
        <v/>
      </c>
      <c r="K78" s="264" t="str">
        <f aca="false">IF('(入力①) 基本情報入力シート'!L99="","",'(入力①) 基本情報入力シート'!L99)</f>
        <v/>
      </c>
      <c r="L78" s="265" t="str">
        <f aca="false">IF('(入力①) 基本情報入力シート'!M99="","",'(入力①) 基本情報入力シート'!M99)</f>
        <v/>
      </c>
      <c r="M78" s="265" t="str">
        <f aca="false">IF('(入力①) 基本情報入力シート'!R99="","",'(入力①) 基本情報入力シート'!R99)</f>
        <v/>
      </c>
      <c r="N78" s="265" t="str">
        <f aca="false">IF('(入力①) 基本情報入力シート'!W99="","",'(入力①) 基本情報入力シート'!W99)</f>
        <v/>
      </c>
      <c r="O78" s="261" t="str">
        <f aca="false">IF('(入力①) 基本情報入力シート'!X99="","",'(入力①) 基本情報入力シート'!X99)</f>
        <v/>
      </c>
      <c r="P78" s="266" t="str">
        <f aca="false">IF('(入力①) 基本情報入力シート'!Y99="","",'(入力①) 基本情報入力シート'!Y99)</f>
        <v/>
      </c>
      <c r="Q78" s="267"/>
      <c r="R78" s="158" t="str">
        <f aca="false">IF('(入力①) 基本情報入力シート'!Z99="","",'(入力①) 基本情報入力シート'!Z99)</f>
        <v/>
      </c>
      <c r="S78" s="159" t="str">
        <f aca="false">IF('(入力①) 基本情報入力シート'!AA99="","",'(入力①) 基本情報入力シート'!AA99)</f>
        <v/>
      </c>
      <c r="T78" s="268"/>
      <c r="U78" s="269" t="e">
        <f aca="false">IF(P78="","",VLOOKUP(P78,))</f>
        <v>#N/A</v>
      </c>
      <c r="V78" s="270" t="s">
        <v>92</v>
      </c>
      <c r="W78" s="271"/>
      <c r="X78" s="272" t="s">
        <v>93</v>
      </c>
      <c r="Y78" s="271"/>
      <c r="Z78" s="273" t="s">
        <v>94</v>
      </c>
      <c r="AA78" s="271"/>
      <c r="AB78" s="270" t="s">
        <v>93</v>
      </c>
      <c r="AC78" s="271"/>
      <c r="AD78" s="270" t="s">
        <v>95</v>
      </c>
      <c r="AE78" s="274" t="s">
        <v>96</v>
      </c>
      <c r="AF78" s="275" t="str">
        <f aca="false">IF(W78&gt;=1,(AA78*12+AC78)-(W78*12+Y78)+1,"")</f>
        <v/>
      </c>
      <c r="AG78" s="276" t="s">
        <v>97</v>
      </c>
      <c r="AH78" s="277" t="str">
        <f aca="false">IFERROR(ROUNDDOWN(ROUND(R78*S78,0)*U78,0)*AF78,"")</f>
        <v/>
      </c>
      <c r="AI78" s="278"/>
      <c r="AJ78" s="279"/>
      <c r="AK78" s="278"/>
      <c r="AL78" s="281"/>
    </row>
    <row r="79" customFormat="false" ht="36.75" hidden="false" customHeight="true" outlineLevel="0" collapsed="false">
      <c r="A79" s="261" t="n">
        <f aca="false">A78+1</f>
        <v>68</v>
      </c>
      <c r="B79" s="262" t="str">
        <f aca="false">IF('(入力①) 基本情報入力シート'!C100="","",'(入力①) 基本情報入力シート'!C100)</f>
        <v/>
      </c>
      <c r="C79" s="263" t="str">
        <f aca="false">IF('(入力①) 基本情報入力シート'!D100="","",'(入力①) 基本情報入力シート'!D100)</f>
        <v/>
      </c>
      <c r="D79" s="263" t="str">
        <f aca="false">IF('(入力①) 基本情報入力シート'!E100="","",'(入力①) 基本情報入力シート'!E100)</f>
        <v/>
      </c>
      <c r="E79" s="263" t="str">
        <f aca="false">IF('(入力①) 基本情報入力シート'!F100="","",'(入力①) 基本情報入力シート'!F100)</f>
        <v/>
      </c>
      <c r="F79" s="263" t="str">
        <f aca="false">IF('(入力①) 基本情報入力シート'!G100="","",'(入力①) 基本情報入力シート'!G100)</f>
        <v/>
      </c>
      <c r="G79" s="263" t="str">
        <f aca="false">IF('(入力①) 基本情報入力シート'!H100="","",'(入力①) 基本情報入力シート'!H100)</f>
        <v/>
      </c>
      <c r="H79" s="263" t="str">
        <f aca="false">IF('(入力①) 基本情報入力シート'!I100="","",'(入力①) 基本情報入力シート'!I100)</f>
        <v/>
      </c>
      <c r="I79" s="263" t="str">
        <f aca="false">IF('(入力①) 基本情報入力シート'!J100="","",'(入力①) 基本情報入力シート'!J100)</f>
        <v/>
      </c>
      <c r="J79" s="263" t="str">
        <f aca="false">IF('(入力①) 基本情報入力シート'!K100="","",'(入力①) 基本情報入力シート'!K100)</f>
        <v/>
      </c>
      <c r="K79" s="264" t="str">
        <f aca="false">IF('(入力①) 基本情報入力シート'!L100="","",'(入力①) 基本情報入力シート'!L100)</f>
        <v/>
      </c>
      <c r="L79" s="265" t="str">
        <f aca="false">IF('(入力①) 基本情報入力シート'!M100="","",'(入力①) 基本情報入力シート'!M100)</f>
        <v/>
      </c>
      <c r="M79" s="265" t="str">
        <f aca="false">IF('(入力①) 基本情報入力シート'!R100="","",'(入力①) 基本情報入力シート'!R100)</f>
        <v/>
      </c>
      <c r="N79" s="265" t="str">
        <f aca="false">IF('(入力①) 基本情報入力シート'!W100="","",'(入力①) 基本情報入力シート'!W100)</f>
        <v/>
      </c>
      <c r="O79" s="261" t="str">
        <f aca="false">IF('(入力①) 基本情報入力シート'!X100="","",'(入力①) 基本情報入力シート'!X100)</f>
        <v/>
      </c>
      <c r="P79" s="266" t="str">
        <f aca="false">IF('(入力①) 基本情報入力シート'!Y100="","",'(入力①) 基本情報入力シート'!Y100)</f>
        <v/>
      </c>
      <c r="Q79" s="267"/>
      <c r="R79" s="158" t="str">
        <f aca="false">IF('(入力①) 基本情報入力シート'!Z100="","",'(入力①) 基本情報入力シート'!Z100)</f>
        <v/>
      </c>
      <c r="S79" s="159" t="str">
        <f aca="false">IF('(入力①) 基本情報入力シート'!AA100="","",'(入力①) 基本情報入力シート'!AA100)</f>
        <v/>
      </c>
      <c r="T79" s="268"/>
      <c r="U79" s="269" t="e">
        <f aca="false">IF(P79="","",VLOOKUP(P79,))</f>
        <v>#N/A</v>
      </c>
      <c r="V79" s="270" t="s">
        <v>92</v>
      </c>
      <c r="W79" s="271"/>
      <c r="X79" s="272" t="s">
        <v>93</v>
      </c>
      <c r="Y79" s="271"/>
      <c r="Z79" s="273" t="s">
        <v>94</v>
      </c>
      <c r="AA79" s="271"/>
      <c r="AB79" s="270" t="s">
        <v>93</v>
      </c>
      <c r="AC79" s="271"/>
      <c r="AD79" s="270" t="s">
        <v>95</v>
      </c>
      <c r="AE79" s="274" t="s">
        <v>96</v>
      </c>
      <c r="AF79" s="275" t="str">
        <f aca="false">IF(W79&gt;=1,(AA79*12+AC79)-(W79*12+Y79)+1,"")</f>
        <v/>
      </c>
      <c r="AG79" s="276" t="s">
        <v>97</v>
      </c>
      <c r="AH79" s="277" t="str">
        <f aca="false">IFERROR(ROUNDDOWN(ROUND(R79*S79,0)*U79,0)*AF79,"")</f>
        <v/>
      </c>
      <c r="AI79" s="278"/>
      <c r="AJ79" s="279"/>
      <c r="AK79" s="278"/>
      <c r="AL79" s="281"/>
    </row>
    <row r="80" customFormat="false" ht="36.75" hidden="false" customHeight="true" outlineLevel="0" collapsed="false">
      <c r="A80" s="261" t="n">
        <f aca="false">A79+1</f>
        <v>69</v>
      </c>
      <c r="B80" s="262" t="str">
        <f aca="false">IF('(入力①) 基本情報入力シート'!C101="","",'(入力①) 基本情報入力シート'!C101)</f>
        <v/>
      </c>
      <c r="C80" s="263" t="str">
        <f aca="false">IF('(入力①) 基本情報入力シート'!D101="","",'(入力①) 基本情報入力シート'!D101)</f>
        <v/>
      </c>
      <c r="D80" s="263" t="str">
        <f aca="false">IF('(入力①) 基本情報入力シート'!E101="","",'(入力①) 基本情報入力シート'!E101)</f>
        <v/>
      </c>
      <c r="E80" s="263" t="str">
        <f aca="false">IF('(入力①) 基本情報入力シート'!F101="","",'(入力①) 基本情報入力シート'!F101)</f>
        <v/>
      </c>
      <c r="F80" s="263" t="str">
        <f aca="false">IF('(入力①) 基本情報入力シート'!G101="","",'(入力①) 基本情報入力シート'!G101)</f>
        <v/>
      </c>
      <c r="G80" s="263" t="str">
        <f aca="false">IF('(入力①) 基本情報入力シート'!H101="","",'(入力①) 基本情報入力シート'!H101)</f>
        <v/>
      </c>
      <c r="H80" s="263" t="str">
        <f aca="false">IF('(入力①) 基本情報入力シート'!I101="","",'(入力①) 基本情報入力シート'!I101)</f>
        <v/>
      </c>
      <c r="I80" s="263" t="str">
        <f aca="false">IF('(入力①) 基本情報入力シート'!J101="","",'(入力①) 基本情報入力シート'!J101)</f>
        <v/>
      </c>
      <c r="J80" s="263" t="str">
        <f aca="false">IF('(入力①) 基本情報入力シート'!K101="","",'(入力①) 基本情報入力シート'!K101)</f>
        <v/>
      </c>
      <c r="K80" s="264" t="str">
        <f aca="false">IF('(入力①) 基本情報入力シート'!L101="","",'(入力①) 基本情報入力シート'!L101)</f>
        <v/>
      </c>
      <c r="L80" s="265" t="str">
        <f aca="false">IF('(入力①) 基本情報入力シート'!M101="","",'(入力①) 基本情報入力シート'!M101)</f>
        <v/>
      </c>
      <c r="M80" s="265" t="str">
        <f aca="false">IF('(入力①) 基本情報入力シート'!R101="","",'(入力①) 基本情報入力シート'!R101)</f>
        <v/>
      </c>
      <c r="N80" s="265" t="str">
        <f aca="false">IF('(入力①) 基本情報入力シート'!W101="","",'(入力①) 基本情報入力シート'!W101)</f>
        <v/>
      </c>
      <c r="O80" s="261" t="str">
        <f aca="false">IF('(入力①) 基本情報入力シート'!X101="","",'(入力①) 基本情報入力シート'!X101)</f>
        <v/>
      </c>
      <c r="P80" s="266" t="str">
        <f aca="false">IF('(入力①) 基本情報入力シート'!Y101="","",'(入力①) 基本情報入力シート'!Y101)</f>
        <v/>
      </c>
      <c r="Q80" s="267"/>
      <c r="R80" s="158" t="str">
        <f aca="false">IF('(入力①) 基本情報入力シート'!Z101="","",'(入力①) 基本情報入力シート'!Z101)</f>
        <v/>
      </c>
      <c r="S80" s="159" t="str">
        <f aca="false">IF('(入力①) 基本情報入力シート'!AA101="","",'(入力①) 基本情報入力シート'!AA101)</f>
        <v/>
      </c>
      <c r="T80" s="268"/>
      <c r="U80" s="269" t="e">
        <f aca="false">IF(P80="","",VLOOKUP(P80,))</f>
        <v>#N/A</v>
      </c>
      <c r="V80" s="270" t="s">
        <v>92</v>
      </c>
      <c r="W80" s="271"/>
      <c r="X80" s="272" t="s">
        <v>93</v>
      </c>
      <c r="Y80" s="271"/>
      <c r="Z80" s="273" t="s">
        <v>94</v>
      </c>
      <c r="AA80" s="271"/>
      <c r="AB80" s="270" t="s">
        <v>93</v>
      </c>
      <c r="AC80" s="271"/>
      <c r="AD80" s="270" t="s">
        <v>95</v>
      </c>
      <c r="AE80" s="274" t="s">
        <v>96</v>
      </c>
      <c r="AF80" s="275" t="str">
        <f aca="false">IF(W80&gt;=1,(AA80*12+AC80)-(W80*12+Y80)+1,"")</f>
        <v/>
      </c>
      <c r="AG80" s="276" t="s">
        <v>97</v>
      </c>
      <c r="AH80" s="277" t="str">
        <f aca="false">IFERROR(ROUNDDOWN(ROUND(R80*S80,0)*U80,0)*AF80,"")</f>
        <v/>
      </c>
      <c r="AI80" s="278"/>
      <c r="AJ80" s="279"/>
      <c r="AK80" s="278"/>
      <c r="AL80" s="281"/>
    </row>
    <row r="81" customFormat="false" ht="36.75" hidden="false" customHeight="true" outlineLevel="0" collapsed="false">
      <c r="A81" s="261" t="n">
        <f aca="false">A80+1</f>
        <v>70</v>
      </c>
      <c r="B81" s="262" t="str">
        <f aca="false">IF('(入力①) 基本情報入力シート'!C102="","",'(入力①) 基本情報入力シート'!C102)</f>
        <v/>
      </c>
      <c r="C81" s="263" t="str">
        <f aca="false">IF('(入力①) 基本情報入力シート'!D102="","",'(入力①) 基本情報入力シート'!D102)</f>
        <v/>
      </c>
      <c r="D81" s="263" t="str">
        <f aca="false">IF('(入力①) 基本情報入力シート'!E102="","",'(入力①) 基本情報入力シート'!E102)</f>
        <v/>
      </c>
      <c r="E81" s="263" t="str">
        <f aca="false">IF('(入力①) 基本情報入力シート'!F102="","",'(入力①) 基本情報入力シート'!F102)</f>
        <v/>
      </c>
      <c r="F81" s="263" t="str">
        <f aca="false">IF('(入力①) 基本情報入力シート'!G102="","",'(入力①) 基本情報入力シート'!G102)</f>
        <v/>
      </c>
      <c r="G81" s="263" t="str">
        <f aca="false">IF('(入力①) 基本情報入力シート'!H102="","",'(入力①) 基本情報入力シート'!H102)</f>
        <v/>
      </c>
      <c r="H81" s="263" t="str">
        <f aca="false">IF('(入力①) 基本情報入力シート'!I102="","",'(入力①) 基本情報入力シート'!I102)</f>
        <v/>
      </c>
      <c r="I81" s="263" t="str">
        <f aca="false">IF('(入力①) 基本情報入力シート'!J102="","",'(入力①) 基本情報入力シート'!J102)</f>
        <v/>
      </c>
      <c r="J81" s="263" t="str">
        <f aca="false">IF('(入力①) 基本情報入力シート'!K102="","",'(入力①) 基本情報入力シート'!K102)</f>
        <v/>
      </c>
      <c r="K81" s="264" t="str">
        <f aca="false">IF('(入力①) 基本情報入力シート'!L102="","",'(入力①) 基本情報入力シート'!L102)</f>
        <v/>
      </c>
      <c r="L81" s="265" t="str">
        <f aca="false">IF('(入力①) 基本情報入力シート'!M102="","",'(入力①) 基本情報入力シート'!M102)</f>
        <v/>
      </c>
      <c r="M81" s="265" t="str">
        <f aca="false">IF('(入力①) 基本情報入力シート'!R102="","",'(入力①) 基本情報入力シート'!R102)</f>
        <v/>
      </c>
      <c r="N81" s="265" t="str">
        <f aca="false">IF('(入力①) 基本情報入力シート'!W102="","",'(入力①) 基本情報入力シート'!W102)</f>
        <v/>
      </c>
      <c r="O81" s="261" t="str">
        <f aca="false">IF('(入力①) 基本情報入力シート'!X102="","",'(入力①) 基本情報入力シート'!X102)</f>
        <v/>
      </c>
      <c r="P81" s="266" t="str">
        <f aca="false">IF('(入力①) 基本情報入力シート'!Y102="","",'(入力①) 基本情報入力シート'!Y102)</f>
        <v/>
      </c>
      <c r="Q81" s="267"/>
      <c r="R81" s="158" t="str">
        <f aca="false">IF('(入力①) 基本情報入力シート'!Z102="","",'(入力①) 基本情報入力シート'!Z102)</f>
        <v/>
      </c>
      <c r="S81" s="159" t="str">
        <f aca="false">IF('(入力①) 基本情報入力シート'!AA102="","",'(入力①) 基本情報入力シート'!AA102)</f>
        <v/>
      </c>
      <c r="T81" s="268"/>
      <c r="U81" s="269" t="e">
        <f aca="false">IF(P81="","",VLOOKUP(P81,))</f>
        <v>#N/A</v>
      </c>
      <c r="V81" s="270" t="s">
        <v>92</v>
      </c>
      <c r="W81" s="271"/>
      <c r="X81" s="272" t="s">
        <v>93</v>
      </c>
      <c r="Y81" s="271"/>
      <c r="Z81" s="273" t="s">
        <v>94</v>
      </c>
      <c r="AA81" s="271"/>
      <c r="AB81" s="270" t="s">
        <v>93</v>
      </c>
      <c r="AC81" s="271"/>
      <c r="AD81" s="270" t="s">
        <v>95</v>
      </c>
      <c r="AE81" s="274" t="s">
        <v>96</v>
      </c>
      <c r="AF81" s="275" t="str">
        <f aca="false">IF(W81&gt;=1,(AA81*12+AC81)-(W81*12+Y81)+1,"")</f>
        <v/>
      </c>
      <c r="AG81" s="276" t="s">
        <v>97</v>
      </c>
      <c r="AH81" s="277" t="str">
        <f aca="false">IFERROR(ROUNDDOWN(ROUND(R81*S81,0)*U81,0)*AF81,"")</f>
        <v/>
      </c>
      <c r="AI81" s="278"/>
      <c r="AJ81" s="279"/>
      <c r="AK81" s="278"/>
      <c r="AL81" s="281"/>
    </row>
    <row r="82" customFormat="false" ht="36.75" hidden="false" customHeight="true" outlineLevel="0" collapsed="false">
      <c r="A82" s="261" t="n">
        <f aca="false">A81+1</f>
        <v>71</v>
      </c>
      <c r="B82" s="262" t="str">
        <f aca="false">IF('(入力①) 基本情報入力シート'!C103="","",'(入力①) 基本情報入力シート'!C103)</f>
        <v/>
      </c>
      <c r="C82" s="263" t="str">
        <f aca="false">IF('(入力①) 基本情報入力シート'!D103="","",'(入力①) 基本情報入力シート'!D103)</f>
        <v/>
      </c>
      <c r="D82" s="263" t="str">
        <f aca="false">IF('(入力①) 基本情報入力シート'!E103="","",'(入力①) 基本情報入力シート'!E103)</f>
        <v/>
      </c>
      <c r="E82" s="263" t="str">
        <f aca="false">IF('(入力①) 基本情報入力シート'!F103="","",'(入力①) 基本情報入力シート'!F103)</f>
        <v/>
      </c>
      <c r="F82" s="263" t="str">
        <f aca="false">IF('(入力①) 基本情報入力シート'!G103="","",'(入力①) 基本情報入力シート'!G103)</f>
        <v/>
      </c>
      <c r="G82" s="263" t="str">
        <f aca="false">IF('(入力①) 基本情報入力シート'!H103="","",'(入力①) 基本情報入力シート'!H103)</f>
        <v/>
      </c>
      <c r="H82" s="263" t="str">
        <f aca="false">IF('(入力①) 基本情報入力シート'!I103="","",'(入力①) 基本情報入力シート'!I103)</f>
        <v/>
      </c>
      <c r="I82" s="263" t="str">
        <f aca="false">IF('(入力①) 基本情報入力シート'!J103="","",'(入力①) 基本情報入力シート'!J103)</f>
        <v/>
      </c>
      <c r="J82" s="263" t="str">
        <f aca="false">IF('(入力①) 基本情報入力シート'!K103="","",'(入力①) 基本情報入力シート'!K103)</f>
        <v/>
      </c>
      <c r="K82" s="264" t="str">
        <f aca="false">IF('(入力①) 基本情報入力シート'!L103="","",'(入力①) 基本情報入力シート'!L103)</f>
        <v/>
      </c>
      <c r="L82" s="265" t="str">
        <f aca="false">IF('(入力①) 基本情報入力シート'!M103="","",'(入力①) 基本情報入力シート'!M103)</f>
        <v/>
      </c>
      <c r="M82" s="265" t="str">
        <f aca="false">IF('(入力①) 基本情報入力シート'!R103="","",'(入力①) 基本情報入力シート'!R103)</f>
        <v/>
      </c>
      <c r="N82" s="265" t="str">
        <f aca="false">IF('(入力①) 基本情報入力シート'!W103="","",'(入力①) 基本情報入力シート'!W103)</f>
        <v/>
      </c>
      <c r="O82" s="261" t="str">
        <f aca="false">IF('(入力①) 基本情報入力シート'!X103="","",'(入力①) 基本情報入力シート'!X103)</f>
        <v/>
      </c>
      <c r="P82" s="266" t="str">
        <f aca="false">IF('(入力①) 基本情報入力シート'!Y103="","",'(入力①) 基本情報入力シート'!Y103)</f>
        <v/>
      </c>
      <c r="Q82" s="267"/>
      <c r="R82" s="158" t="str">
        <f aca="false">IF('(入力①) 基本情報入力シート'!Z103="","",'(入力①) 基本情報入力シート'!Z103)</f>
        <v/>
      </c>
      <c r="S82" s="159" t="str">
        <f aca="false">IF('(入力①) 基本情報入力シート'!AA103="","",'(入力①) 基本情報入力シート'!AA103)</f>
        <v/>
      </c>
      <c r="T82" s="268"/>
      <c r="U82" s="269" t="e">
        <f aca="false">IF(P82="","",VLOOKUP(P82,))</f>
        <v>#N/A</v>
      </c>
      <c r="V82" s="270" t="s">
        <v>92</v>
      </c>
      <c r="W82" s="271"/>
      <c r="X82" s="272" t="s">
        <v>93</v>
      </c>
      <c r="Y82" s="271"/>
      <c r="Z82" s="273" t="s">
        <v>94</v>
      </c>
      <c r="AA82" s="271"/>
      <c r="AB82" s="270" t="s">
        <v>93</v>
      </c>
      <c r="AC82" s="271"/>
      <c r="AD82" s="270" t="s">
        <v>95</v>
      </c>
      <c r="AE82" s="274" t="s">
        <v>96</v>
      </c>
      <c r="AF82" s="275" t="str">
        <f aca="false">IF(W82&gt;=1,(AA82*12+AC82)-(W82*12+Y82)+1,"")</f>
        <v/>
      </c>
      <c r="AG82" s="276" t="s">
        <v>97</v>
      </c>
      <c r="AH82" s="277" t="str">
        <f aca="false">IFERROR(ROUNDDOWN(ROUND(R82*S82,0)*U82,0)*AF82,"")</f>
        <v/>
      </c>
      <c r="AI82" s="278"/>
      <c r="AJ82" s="279"/>
      <c r="AK82" s="278"/>
      <c r="AL82" s="281"/>
    </row>
    <row r="83" customFormat="false" ht="36.75" hidden="false" customHeight="true" outlineLevel="0" collapsed="false">
      <c r="A83" s="261" t="n">
        <f aca="false">A82+1</f>
        <v>72</v>
      </c>
      <c r="B83" s="262" t="str">
        <f aca="false">IF('(入力①) 基本情報入力シート'!C104="","",'(入力①) 基本情報入力シート'!C104)</f>
        <v/>
      </c>
      <c r="C83" s="263" t="str">
        <f aca="false">IF('(入力①) 基本情報入力シート'!D104="","",'(入力①) 基本情報入力シート'!D104)</f>
        <v/>
      </c>
      <c r="D83" s="263" t="str">
        <f aca="false">IF('(入力①) 基本情報入力シート'!E104="","",'(入力①) 基本情報入力シート'!E104)</f>
        <v/>
      </c>
      <c r="E83" s="263" t="str">
        <f aca="false">IF('(入力①) 基本情報入力シート'!F104="","",'(入力①) 基本情報入力シート'!F104)</f>
        <v/>
      </c>
      <c r="F83" s="263" t="str">
        <f aca="false">IF('(入力①) 基本情報入力シート'!G104="","",'(入力①) 基本情報入力シート'!G104)</f>
        <v/>
      </c>
      <c r="G83" s="263" t="str">
        <f aca="false">IF('(入力①) 基本情報入力シート'!H104="","",'(入力①) 基本情報入力シート'!H104)</f>
        <v/>
      </c>
      <c r="H83" s="263" t="str">
        <f aca="false">IF('(入力①) 基本情報入力シート'!I104="","",'(入力①) 基本情報入力シート'!I104)</f>
        <v/>
      </c>
      <c r="I83" s="263" t="str">
        <f aca="false">IF('(入力①) 基本情報入力シート'!J104="","",'(入力①) 基本情報入力シート'!J104)</f>
        <v/>
      </c>
      <c r="J83" s="263" t="str">
        <f aca="false">IF('(入力①) 基本情報入力シート'!K104="","",'(入力①) 基本情報入力シート'!K104)</f>
        <v/>
      </c>
      <c r="K83" s="264" t="str">
        <f aca="false">IF('(入力①) 基本情報入力シート'!L104="","",'(入力①) 基本情報入力シート'!L104)</f>
        <v/>
      </c>
      <c r="L83" s="265" t="str">
        <f aca="false">IF('(入力①) 基本情報入力シート'!M104="","",'(入力①) 基本情報入力シート'!M104)</f>
        <v/>
      </c>
      <c r="M83" s="265" t="str">
        <f aca="false">IF('(入力①) 基本情報入力シート'!R104="","",'(入力①) 基本情報入力シート'!R104)</f>
        <v/>
      </c>
      <c r="N83" s="265" t="str">
        <f aca="false">IF('(入力①) 基本情報入力シート'!W104="","",'(入力①) 基本情報入力シート'!W104)</f>
        <v/>
      </c>
      <c r="O83" s="261" t="str">
        <f aca="false">IF('(入力①) 基本情報入力シート'!X104="","",'(入力①) 基本情報入力シート'!X104)</f>
        <v/>
      </c>
      <c r="P83" s="266" t="str">
        <f aca="false">IF('(入力①) 基本情報入力シート'!Y104="","",'(入力①) 基本情報入力シート'!Y104)</f>
        <v/>
      </c>
      <c r="Q83" s="267"/>
      <c r="R83" s="158" t="str">
        <f aca="false">IF('(入力①) 基本情報入力シート'!Z104="","",'(入力①) 基本情報入力シート'!Z104)</f>
        <v/>
      </c>
      <c r="S83" s="159" t="str">
        <f aca="false">IF('(入力①) 基本情報入力シート'!AA104="","",'(入力①) 基本情報入力シート'!AA104)</f>
        <v/>
      </c>
      <c r="T83" s="268"/>
      <c r="U83" s="269" t="e">
        <f aca="false">IF(P83="","",VLOOKUP(P83,))</f>
        <v>#N/A</v>
      </c>
      <c r="V83" s="270" t="s">
        <v>92</v>
      </c>
      <c r="W83" s="271"/>
      <c r="X83" s="272" t="s">
        <v>93</v>
      </c>
      <c r="Y83" s="271"/>
      <c r="Z83" s="273" t="s">
        <v>94</v>
      </c>
      <c r="AA83" s="271"/>
      <c r="AB83" s="270" t="s">
        <v>93</v>
      </c>
      <c r="AC83" s="271"/>
      <c r="AD83" s="270" t="s">
        <v>95</v>
      </c>
      <c r="AE83" s="274" t="s">
        <v>96</v>
      </c>
      <c r="AF83" s="275" t="str">
        <f aca="false">IF(W83&gt;=1,(AA83*12+AC83)-(W83*12+Y83)+1,"")</f>
        <v/>
      </c>
      <c r="AG83" s="276" t="s">
        <v>97</v>
      </c>
      <c r="AH83" s="277" t="str">
        <f aca="false">IFERROR(ROUNDDOWN(ROUND(R83*S83,0)*U83,0)*AF83,"")</f>
        <v/>
      </c>
      <c r="AI83" s="278"/>
      <c r="AJ83" s="279"/>
      <c r="AK83" s="278"/>
      <c r="AL83" s="281"/>
    </row>
    <row r="84" customFormat="false" ht="36.75" hidden="false" customHeight="true" outlineLevel="0" collapsed="false">
      <c r="A84" s="261" t="n">
        <f aca="false">A83+1</f>
        <v>73</v>
      </c>
      <c r="B84" s="262" t="str">
        <f aca="false">IF('(入力①) 基本情報入力シート'!C105="","",'(入力①) 基本情報入力シート'!C105)</f>
        <v/>
      </c>
      <c r="C84" s="263" t="str">
        <f aca="false">IF('(入力①) 基本情報入力シート'!D105="","",'(入力①) 基本情報入力シート'!D105)</f>
        <v/>
      </c>
      <c r="D84" s="263" t="str">
        <f aca="false">IF('(入力①) 基本情報入力シート'!E105="","",'(入力①) 基本情報入力シート'!E105)</f>
        <v/>
      </c>
      <c r="E84" s="263" t="str">
        <f aca="false">IF('(入力①) 基本情報入力シート'!F105="","",'(入力①) 基本情報入力シート'!F105)</f>
        <v/>
      </c>
      <c r="F84" s="263" t="str">
        <f aca="false">IF('(入力①) 基本情報入力シート'!G105="","",'(入力①) 基本情報入力シート'!G105)</f>
        <v/>
      </c>
      <c r="G84" s="263" t="str">
        <f aca="false">IF('(入力①) 基本情報入力シート'!H105="","",'(入力①) 基本情報入力シート'!H105)</f>
        <v/>
      </c>
      <c r="H84" s="263" t="str">
        <f aca="false">IF('(入力①) 基本情報入力シート'!I105="","",'(入力①) 基本情報入力シート'!I105)</f>
        <v/>
      </c>
      <c r="I84" s="263" t="str">
        <f aca="false">IF('(入力①) 基本情報入力シート'!J105="","",'(入力①) 基本情報入力シート'!J105)</f>
        <v/>
      </c>
      <c r="J84" s="263" t="str">
        <f aca="false">IF('(入力①) 基本情報入力シート'!K105="","",'(入力①) 基本情報入力シート'!K105)</f>
        <v/>
      </c>
      <c r="K84" s="264" t="str">
        <f aca="false">IF('(入力①) 基本情報入力シート'!L105="","",'(入力①) 基本情報入力シート'!L105)</f>
        <v/>
      </c>
      <c r="L84" s="265" t="str">
        <f aca="false">IF('(入力①) 基本情報入力シート'!M105="","",'(入力①) 基本情報入力シート'!M105)</f>
        <v/>
      </c>
      <c r="M84" s="265" t="str">
        <f aca="false">IF('(入力①) 基本情報入力シート'!R105="","",'(入力①) 基本情報入力シート'!R105)</f>
        <v/>
      </c>
      <c r="N84" s="265" t="str">
        <f aca="false">IF('(入力①) 基本情報入力シート'!W105="","",'(入力①) 基本情報入力シート'!W105)</f>
        <v/>
      </c>
      <c r="O84" s="261" t="str">
        <f aca="false">IF('(入力①) 基本情報入力シート'!X105="","",'(入力①) 基本情報入力シート'!X105)</f>
        <v/>
      </c>
      <c r="P84" s="266" t="str">
        <f aca="false">IF('(入力①) 基本情報入力シート'!Y105="","",'(入力①) 基本情報入力シート'!Y105)</f>
        <v/>
      </c>
      <c r="Q84" s="267"/>
      <c r="R84" s="158" t="str">
        <f aca="false">IF('(入力①) 基本情報入力シート'!Z105="","",'(入力①) 基本情報入力シート'!Z105)</f>
        <v/>
      </c>
      <c r="S84" s="159" t="str">
        <f aca="false">IF('(入力①) 基本情報入力シート'!AA105="","",'(入力①) 基本情報入力シート'!AA105)</f>
        <v/>
      </c>
      <c r="T84" s="268"/>
      <c r="U84" s="269" t="e">
        <f aca="false">IF(P84="","",VLOOKUP(P84,))</f>
        <v>#N/A</v>
      </c>
      <c r="V84" s="270" t="s">
        <v>92</v>
      </c>
      <c r="W84" s="271"/>
      <c r="X84" s="272" t="s">
        <v>93</v>
      </c>
      <c r="Y84" s="271"/>
      <c r="Z84" s="273" t="s">
        <v>94</v>
      </c>
      <c r="AA84" s="271"/>
      <c r="AB84" s="270" t="s">
        <v>93</v>
      </c>
      <c r="AC84" s="271"/>
      <c r="AD84" s="270" t="s">
        <v>95</v>
      </c>
      <c r="AE84" s="274" t="s">
        <v>96</v>
      </c>
      <c r="AF84" s="275" t="str">
        <f aca="false">IF(W84&gt;=1,(AA84*12+AC84)-(W84*12+Y84)+1,"")</f>
        <v/>
      </c>
      <c r="AG84" s="276" t="s">
        <v>97</v>
      </c>
      <c r="AH84" s="277" t="str">
        <f aca="false">IFERROR(ROUNDDOWN(ROUND(R84*S84,0)*U84,0)*AF84,"")</f>
        <v/>
      </c>
      <c r="AI84" s="278"/>
      <c r="AJ84" s="279"/>
      <c r="AK84" s="278"/>
      <c r="AL84" s="281"/>
    </row>
    <row r="85" customFormat="false" ht="36.75" hidden="false" customHeight="true" outlineLevel="0" collapsed="false">
      <c r="A85" s="261" t="n">
        <f aca="false">A84+1</f>
        <v>74</v>
      </c>
      <c r="B85" s="262" t="str">
        <f aca="false">IF('(入力①) 基本情報入力シート'!C106="","",'(入力①) 基本情報入力シート'!C106)</f>
        <v/>
      </c>
      <c r="C85" s="263" t="str">
        <f aca="false">IF('(入力①) 基本情報入力シート'!D106="","",'(入力①) 基本情報入力シート'!D106)</f>
        <v/>
      </c>
      <c r="D85" s="263" t="str">
        <f aca="false">IF('(入力①) 基本情報入力シート'!E106="","",'(入力①) 基本情報入力シート'!E106)</f>
        <v/>
      </c>
      <c r="E85" s="263" t="str">
        <f aca="false">IF('(入力①) 基本情報入力シート'!F106="","",'(入力①) 基本情報入力シート'!F106)</f>
        <v/>
      </c>
      <c r="F85" s="263" t="str">
        <f aca="false">IF('(入力①) 基本情報入力シート'!G106="","",'(入力①) 基本情報入力シート'!G106)</f>
        <v/>
      </c>
      <c r="G85" s="263" t="str">
        <f aca="false">IF('(入力①) 基本情報入力シート'!H106="","",'(入力①) 基本情報入力シート'!H106)</f>
        <v/>
      </c>
      <c r="H85" s="263" t="str">
        <f aca="false">IF('(入力①) 基本情報入力シート'!I106="","",'(入力①) 基本情報入力シート'!I106)</f>
        <v/>
      </c>
      <c r="I85" s="263" t="str">
        <f aca="false">IF('(入力①) 基本情報入力シート'!J106="","",'(入力①) 基本情報入力シート'!J106)</f>
        <v/>
      </c>
      <c r="J85" s="263" t="str">
        <f aca="false">IF('(入力①) 基本情報入力シート'!K106="","",'(入力①) 基本情報入力シート'!K106)</f>
        <v/>
      </c>
      <c r="K85" s="264" t="str">
        <f aca="false">IF('(入力①) 基本情報入力シート'!L106="","",'(入力①) 基本情報入力シート'!L106)</f>
        <v/>
      </c>
      <c r="L85" s="265" t="str">
        <f aca="false">IF('(入力①) 基本情報入力シート'!M106="","",'(入力①) 基本情報入力シート'!M106)</f>
        <v/>
      </c>
      <c r="M85" s="265" t="str">
        <f aca="false">IF('(入力①) 基本情報入力シート'!R106="","",'(入力①) 基本情報入力シート'!R106)</f>
        <v/>
      </c>
      <c r="N85" s="265" t="str">
        <f aca="false">IF('(入力①) 基本情報入力シート'!W106="","",'(入力①) 基本情報入力シート'!W106)</f>
        <v/>
      </c>
      <c r="O85" s="261" t="str">
        <f aca="false">IF('(入力①) 基本情報入力シート'!X106="","",'(入力①) 基本情報入力シート'!X106)</f>
        <v/>
      </c>
      <c r="P85" s="266" t="str">
        <f aca="false">IF('(入力①) 基本情報入力シート'!Y106="","",'(入力①) 基本情報入力シート'!Y106)</f>
        <v/>
      </c>
      <c r="Q85" s="267"/>
      <c r="R85" s="158" t="str">
        <f aca="false">IF('(入力①) 基本情報入力シート'!Z106="","",'(入力①) 基本情報入力シート'!Z106)</f>
        <v/>
      </c>
      <c r="S85" s="159" t="str">
        <f aca="false">IF('(入力①) 基本情報入力シート'!AA106="","",'(入力①) 基本情報入力シート'!AA106)</f>
        <v/>
      </c>
      <c r="T85" s="268"/>
      <c r="U85" s="269" t="e">
        <f aca="false">IF(P85="","",VLOOKUP(P85,))</f>
        <v>#N/A</v>
      </c>
      <c r="V85" s="270" t="s">
        <v>92</v>
      </c>
      <c r="W85" s="271"/>
      <c r="X85" s="272" t="s">
        <v>93</v>
      </c>
      <c r="Y85" s="271"/>
      <c r="Z85" s="273" t="s">
        <v>94</v>
      </c>
      <c r="AA85" s="271"/>
      <c r="AB85" s="270" t="s">
        <v>93</v>
      </c>
      <c r="AC85" s="271"/>
      <c r="AD85" s="270" t="s">
        <v>95</v>
      </c>
      <c r="AE85" s="274" t="s">
        <v>96</v>
      </c>
      <c r="AF85" s="275" t="str">
        <f aca="false">IF(W85&gt;=1,(AA85*12+AC85)-(W85*12+Y85)+1,"")</f>
        <v/>
      </c>
      <c r="AG85" s="276" t="s">
        <v>97</v>
      </c>
      <c r="AH85" s="277" t="str">
        <f aca="false">IFERROR(ROUNDDOWN(ROUND(R85*S85,0)*U85,0)*AF85,"")</f>
        <v/>
      </c>
      <c r="AI85" s="278"/>
      <c r="AJ85" s="279"/>
      <c r="AK85" s="278"/>
      <c r="AL85" s="281"/>
    </row>
    <row r="86" customFormat="false" ht="36.75" hidden="false" customHeight="true" outlineLevel="0" collapsed="false">
      <c r="A86" s="261" t="n">
        <f aca="false">A85+1</f>
        <v>75</v>
      </c>
      <c r="B86" s="262" t="str">
        <f aca="false">IF('(入力①) 基本情報入力シート'!C107="","",'(入力①) 基本情報入力シート'!C107)</f>
        <v/>
      </c>
      <c r="C86" s="263" t="str">
        <f aca="false">IF('(入力①) 基本情報入力シート'!D107="","",'(入力①) 基本情報入力シート'!D107)</f>
        <v/>
      </c>
      <c r="D86" s="263" t="str">
        <f aca="false">IF('(入力①) 基本情報入力シート'!E107="","",'(入力①) 基本情報入力シート'!E107)</f>
        <v/>
      </c>
      <c r="E86" s="263" t="str">
        <f aca="false">IF('(入力①) 基本情報入力シート'!F107="","",'(入力①) 基本情報入力シート'!F107)</f>
        <v/>
      </c>
      <c r="F86" s="263" t="str">
        <f aca="false">IF('(入力①) 基本情報入力シート'!G107="","",'(入力①) 基本情報入力シート'!G107)</f>
        <v/>
      </c>
      <c r="G86" s="263" t="str">
        <f aca="false">IF('(入力①) 基本情報入力シート'!H107="","",'(入力①) 基本情報入力シート'!H107)</f>
        <v/>
      </c>
      <c r="H86" s="263" t="str">
        <f aca="false">IF('(入力①) 基本情報入力シート'!I107="","",'(入力①) 基本情報入力シート'!I107)</f>
        <v/>
      </c>
      <c r="I86" s="263" t="str">
        <f aca="false">IF('(入力①) 基本情報入力シート'!J107="","",'(入力①) 基本情報入力シート'!J107)</f>
        <v/>
      </c>
      <c r="J86" s="263" t="str">
        <f aca="false">IF('(入力①) 基本情報入力シート'!K107="","",'(入力①) 基本情報入力シート'!K107)</f>
        <v/>
      </c>
      <c r="K86" s="264" t="str">
        <f aca="false">IF('(入力①) 基本情報入力シート'!L107="","",'(入力①) 基本情報入力シート'!L107)</f>
        <v/>
      </c>
      <c r="L86" s="265" t="str">
        <f aca="false">IF('(入力①) 基本情報入力シート'!M107="","",'(入力①) 基本情報入力シート'!M107)</f>
        <v/>
      </c>
      <c r="M86" s="265" t="str">
        <f aca="false">IF('(入力①) 基本情報入力シート'!R107="","",'(入力①) 基本情報入力シート'!R107)</f>
        <v/>
      </c>
      <c r="N86" s="265" t="str">
        <f aca="false">IF('(入力①) 基本情報入力シート'!W107="","",'(入力①) 基本情報入力シート'!W107)</f>
        <v/>
      </c>
      <c r="O86" s="261" t="str">
        <f aca="false">IF('(入力①) 基本情報入力シート'!X107="","",'(入力①) 基本情報入力シート'!X107)</f>
        <v/>
      </c>
      <c r="P86" s="266" t="str">
        <f aca="false">IF('(入力①) 基本情報入力シート'!Y107="","",'(入力①) 基本情報入力シート'!Y107)</f>
        <v/>
      </c>
      <c r="Q86" s="267"/>
      <c r="R86" s="158" t="str">
        <f aca="false">IF('(入力①) 基本情報入力シート'!Z107="","",'(入力①) 基本情報入力シート'!Z107)</f>
        <v/>
      </c>
      <c r="S86" s="159" t="str">
        <f aca="false">IF('(入力①) 基本情報入力シート'!AA107="","",'(入力①) 基本情報入力シート'!AA107)</f>
        <v/>
      </c>
      <c r="T86" s="268"/>
      <c r="U86" s="269" t="e">
        <f aca="false">IF(P86="","",VLOOKUP(P86,))</f>
        <v>#N/A</v>
      </c>
      <c r="V86" s="270" t="s">
        <v>92</v>
      </c>
      <c r="W86" s="271"/>
      <c r="X86" s="272" t="s">
        <v>93</v>
      </c>
      <c r="Y86" s="271"/>
      <c r="Z86" s="273" t="s">
        <v>94</v>
      </c>
      <c r="AA86" s="271"/>
      <c r="AB86" s="270" t="s">
        <v>93</v>
      </c>
      <c r="AC86" s="271"/>
      <c r="AD86" s="270" t="s">
        <v>95</v>
      </c>
      <c r="AE86" s="274" t="s">
        <v>96</v>
      </c>
      <c r="AF86" s="275" t="str">
        <f aca="false">IF(W86&gt;=1,(AA86*12+AC86)-(W86*12+Y86)+1,"")</f>
        <v/>
      </c>
      <c r="AG86" s="276" t="s">
        <v>97</v>
      </c>
      <c r="AH86" s="277" t="str">
        <f aca="false">IFERROR(ROUNDDOWN(ROUND(R86*S86,0)*U86,0)*AF86,"")</f>
        <v/>
      </c>
      <c r="AI86" s="278"/>
      <c r="AJ86" s="279"/>
      <c r="AK86" s="278"/>
      <c r="AL86" s="281"/>
    </row>
    <row r="87" customFormat="false" ht="36.75" hidden="false" customHeight="true" outlineLevel="0" collapsed="false">
      <c r="A87" s="261" t="n">
        <f aca="false">A86+1</f>
        <v>76</v>
      </c>
      <c r="B87" s="262" t="str">
        <f aca="false">IF('(入力①) 基本情報入力シート'!C108="","",'(入力①) 基本情報入力シート'!C108)</f>
        <v/>
      </c>
      <c r="C87" s="263" t="str">
        <f aca="false">IF('(入力①) 基本情報入力シート'!D108="","",'(入力①) 基本情報入力シート'!D108)</f>
        <v/>
      </c>
      <c r="D87" s="263" t="str">
        <f aca="false">IF('(入力①) 基本情報入力シート'!E108="","",'(入力①) 基本情報入力シート'!E108)</f>
        <v/>
      </c>
      <c r="E87" s="263" t="str">
        <f aca="false">IF('(入力①) 基本情報入力シート'!F108="","",'(入力①) 基本情報入力シート'!F108)</f>
        <v/>
      </c>
      <c r="F87" s="263" t="str">
        <f aca="false">IF('(入力①) 基本情報入力シート'!G108="","",'(入力①) 基本情報入力シート'!G108)</f>
        <v/>
      </c>
      <c r="G87" s="263" t="str">
        <f aca="false">IF('(入力①) 基本情報入力シート'!H108="","",'(入力①) 基本情報入力シート'!H108)</f>
        <v/>
      </c>
      <c r="H87" s="263" t="str">
        <f aca="false">IF('(入力①) 基本情報入力シート'!I108="","",'(入力①) 基本情報入力シート'!I108)</f>
        <v/>
      </c>
      <c r="I87" s="263" t="str">
        <f aca="false">IF('(入力①) 基本情報入力シート'!J108="","",'(入力①) 基本情報入力シート'!J108)</f>
        <v/>
      </c>
      <c r="J87" s="263" t="str">
        <f aca="false">IF('(入力①) 基本情報入力シート'!K108="","",'(入力①) 基本情報入力シート'!K108)</f>
        <v/>
      </c>
      <c r="K87" s="264" t="str">
        <f aca="false">IF('(入力①) 基本情報入力シート'!L108="","",'(入力①) 基本情報入力シート'!L108)</f>
        <v/>
      </c>
      <c r="L87" s="265" t="str">
        <f aca="false">IF('(入力①) 基本情報入力シート'!M108="","",'(入力①) 基本情報入力シート'!M108)</f>
        <v/>
      </c>
      <c r="M87" s="265" t="str">
        <f aca="false">IF('(入力①) 基本情報入力シート'!R108="","",'(入力①) 基本情報入力シート'!R108)</f>
        <v/>
      </c>
      <c r="N87" s="265" t="str">
        <f aca="false">IF('(入力①) 基本情報入力シート'!W108="","",'(入力①) 基本情報入力シート'!W108)</f>
        <v/>
      </c>
      <c r="O87" s="261" t="str">
        <f aca="false">IF('(入力①) 基本情報入力シート'!X108="","",'(入力①) 基本情報入力シート'!X108)</f>
        <v/>
      </c>
      <c r="P87" s="266" t="str">
        <f aca="false">IF('(入力①) 基本情報入力シート'!Y108="","",'(入力①) 基本情報入力シート'!Y108)</f>
        <v/>
      </c>
      <c r="Q87" s="267"/>
      <c r="R87" s="158" t="str">
        <f aca="false">IF('(入力①) 基本情報入力シート'!Z108="","",'(入力①) 基本情報入力シート'!Z108)</f>
        <v/>
      </c>
      <c r="S87" s="159" t="str">
        <f aca="false">IF('(入力①) 基本情報入力シート'!AA108="","",'(入力①) 基本情報入力シート'!AA108)</f>
        <v/>
      </c>
      <c r="T87" s="268"/>
      <c r="U87" s="269" t="e">
        <f aca="false">IF(P87="","",VLOOKUP(P87,))</f>
        <v>#N/A</v>
      </c>
      <c r="V87" s="270" t="s">
        <v>92</v>
      </c>
      <c r="W87" s="271"/>
      <c r="X87" s="272" t="s">
        <v>93</v>
      </c>
      <c r="Y87" s="271"/>
      <c r="Z87" s="273" t="s">
        <v>94</v>
      </c>
      <c r="AA87" s="271"/>
      <c r="AB87" s="270" t="s">
        <v>93</v>
      </c>
      <c r="AC87" s="271"/>
      <c r="AD87" s="270" t="s">
        <v>95</v>
      </c>
      <c r="AE87" s="274" t="s">
        <v>96</v>
      </c>
      <c r="AF87" s="275" t="str">
        <f aca="false">IF(W87&gt;=1,(AA87*12+AC87)-(W87*12+Y87)+1,"")</f>
        <v/>
      </c>
      <c r="AG87" s="276" t="s">
        <v>97</v>
      </c>
      <c r="AH87" s="277" t="str">
        <f aca="false">IFERROR(ROUNDDOWN(ROUND(R87*S87,0)*U87,0)*AF87,"")</f>
        <v/>
      </c>
      <c r="AI87" s="278"/>
      <c r="AJ87" s="279"/>
      <c r="AK87" s="278"/>
      <c r="AL87" s="281"/>
    </row>
    <row r="88" customFormat="false" ht="36.75" hidden="false" customHeight="true" outlineLevel="0" collapsed="false">
      <c r="A88" s="261" t="n">
        <f aca="false">A87+1</f>
        <v>77</v>
      </c>
      <c r="B88" s="262" t="str">
        <f aca="false">IF('(入力①) 基本情報入力シート'!C109="","",'(入力①) 基本情報入力シート'!C109)</f>
        <v/>
      </c>
      <c r="C88" s="263" t="str">
        <f aca="false">IF('(入力①) 基本情報入力シート'!D109="","",'(入力①) 基本情報入力シート'!D109)</f>
        <v/>
      </c>
      <c r="D88" s="263" t="str">
        <f aca="false">IF('(入力①) 基本情報入力シート'!E109="","",'(入力①) 基本情報入力シート'!E109)</f>
        <v/>
      </c>
      <c r="E88" s="263" t="str">
        <f aca="false">IF('(入力①) 基本情報入力シート'!F109="","",'(入力①) 基本情報入力シート'!F109)</f>
        <v/>
      </c>
      <c r="F88" s="263" t="str">
        <f aca="false">IF('(入力①) 基本情報入力シート'!G109="","",'(入力①) 基本情報入力シート'!G109)</f>
        <v/>
      </c>
      <c r="G88" s="263" t="str">
        <f aca="false">IF('(入力①) 基本情報入力シート'!H109="","",'(入力①) 基本情報入力シート'!H109)</f>
        <v/>
      </c>
      <c r="H88" s="263" t="str">
        <f aca="false">IF('(入力①) 基本情報入力シート'!I109="","",'(入力①) 基本情報入力シート'!I109)</f>
        <v/>
      </c>
      <c r="I88" s="263" t="str">
        <f aca="false">IF('(入力①) 基本情報入力シート'!J109="","",'(入力①) 基本情報入力シート'!J109)</f>
        <v/>
      </c>
      <c r="J88" s="263" t="str">
        <f aca="false">IF('(入力①) 基本情報入力シート'!K109="","",'(入力①) 基本情報入力シート'!K109)</f>
        <v/>
      </c>
      <c r="K88" s="264" t="str">
        <f aca="false">IF('(入力①) 基本情報入力シート'!L109="","",'(入力①) 基本情報入力シート'!L109)</f>
        <v/>
      </c>
      <c r="L88" s="265" t="str">
        <f aca="false">IF('(入力①) 基本情報入力シート'!M109="","",'(入力①) 基本情報入力シート'!M109)</f>
        <v/>
      </c>
      <c r="M88" s="265" t="str">
        <f aca="false">IF('(入力①) 基本情報入力シート'!R109="","",'(入力①) 基本情報入力シート'!R109)</f>
        <v/>
      </c>
      <c r="N88" s="265" t="str">
        <f aca="false">IF('(入力①) 基本情報入力シート'!W109="","",'(入力①) 基本情報入力シート'!W109)</f>
        <v/>
      </c>
      <c r="O88" s="261" t="str">
        <f aca="false">IF('(入力①) 基本情報入力シート'!X109="","",'(入力①) 基本情報入力シート'!X109)</f>
        <v/>
      </c>
      <c r="P88" s="266" t="str">
        <f aca="false">IF('(入力①) 基本情報入力シート'!Y109="","",'(入力①) 基本情報入力シート'!Y109)</f>
        <v/>
      </c>
      <c r="Q88" s="267"/>
      <c r="R88" s="158" t="str">
        <f aca="false">IF('(入力①) 基本情報入力シート'!Z109="","",'(入力①) 基本情報入力シート'!Z109)</f>
        <v/>
      </c>
      <c r="S88" s="159" t="str">
        <f aca="false">IF('(入力①) 基本情報入力シート'!AA109="","",'(入力①) 基本情報入力シート'!AA109)</f>
        <v/>
      </c>
      <c r="T88" s="268"/>
      <c r="U88" s="269" t="e">
        <f aca="false">IF(P88="","",VLOOKUP(P88,))</f>
        <v>#N/A</v>
      </c>
      <c r="V88" s="270" t="s">
        <v>92</v>
      </c>
      <c r="W88" s="271"/>
      <c r="X88" s="272" t="s">
        <v>93</v>
      </c>
      <c r="Y88" s="271"/>
      <c r="Z88" s="273" t="s">
        <v>94</v>
      </c>
      <c r="AA88" s="271"/>
      <c r="AB88" s="270" t="s">
        <v>93</v>
      </c>
      <c r="AC88" s="271"/>
      <c r="AD88" s="270" t="s">
        <v>95</v>
      </c>
      <c r="AE88" s="274" t="s">
        <v>96</v>
      </c>
      <c r="AF88" s="275" t="str">
        <f aca="false">IF(W88&gt;=1,(AA88*12+AC88)-(W88*12+Y88)+1,"")</f>
        <v/>
      </c>
      <c r="AG88" s="276" t="s">
        <v>97</v>
      </c>
      <c r="AH88" s="277" t="str">
        <f aca="false">IFERROR(ROUNDDOWN(ROUND(R88*S88,0)*U88,0)*AF88,"")</f>
        <v/>
      </c>
      <c r="AI88" s="278"/>
      <c r="AJ88" s="279"/>
      <c r="AK88" s="278"/>
      <c r="AL88" s="281"/>
    </row>
    <row r="89" customFormat="false" ht="36.75" hidden="false" customHeight="true" outlineLevel="0" collapsed="false">
      <c r="A89" s="261" t="n">
        <f aca="false">A88+1</f>
        <v>78</v>
      </c>
      <c r="B89" s="262" t="str">
        <f aca="false">IF('(入力①) 基本情報入力シート'!C110="","",'(入力①) 基本情報入力シート'!C110)</f>
        <v/>
      </c>
      <c r="C89" s="263" t="str">
        <f aca="false">IF('(入力①) 基本情報入力シート'!D110="","",'(入力①) 基本情報入力シート'!D110)</f>
        <v/>
      </c>
      <c r="D89" s="263" t="str">
        <f aca="false">IF('(入力①) 基本情報入力シート'!E110="","",'(入力①) 基本情報入力シート'!E110)</f>
        <v/>
      </c>
      <c r="E89" s="263" t="str">
        <f aca="false">IF('(入力①) 基本情報入力シート'!F110="","",'(入力①) 基本情報入力シート'!F110)</f>
        <v/>
      </c>
      <c r="F89" s="263" t="str">
        <f aca="false">IF('(入力①) 基本情報入力シート'!G110="","",'(入力①) 基本情報入力シート'!G110)</f>
        <v/>
      </c>
      <c r="G89" s="263" t="str">
        <f aca="false">IF('(入力①) 基本情報入力シート'!H110="","",'(入力①) 基本情報入力シート'!H110)</f>
        <v/>
      </c>
      <c r="H89" s="263" t="str">
        <f aca="false">IF('(入力①) 基本情報入力シート'!I110="","",'(入力①) 基本情報入力シート'!I110)</f>
        <v/>
      </c>
      <c r="I89" s="263" t="str">
        <f aca="false">IF('(入力①) 基本情報入力シート'!J110="","",'(入力①) 基本情報入力シート'!J110)</f>
        <v/>
      </c>
      <c r="J89" s="263" t="str">
        <f aca="false">IF('(入力①) 基本情報入力シート'!K110="","",'(入力①) 基本情報入力シート'!K110)</f>
        <v/>
      </c>
      <c r="K89" s="264" t="str">
        <f aca="false">IF('(入力①) 基本情報入力シート'!L110="","",'(入力①) 基本情報入力シート'!L110)</f>
        <v/>
      </c>
      <c r="L89" s="265" t="str">
        <f aca="false">IF('(入力①) 基本情報入力シート'!M110="","",'(入力①) 基本情報入力シート'!M110)</f>
        <v/>
      </c>
      <c r="M89" s="265" t="str">
        <f aca="false">IF('(入力①) 基本情報入力シート'!R110="","",'(入力①) 基本情報入力シート'!R110)</f>
        <v/>
      </c>
      <c r="N89" s="265" t="str">
        <f aca="false">IF('(入力①) 基本情報入力シート'!W110="","",'(入力①) 基本情報入力シート'!W110)</f>
        <v/>
      </c>
      <c r="O89" s="261" t="str">
        <f aca="false">IF('(入力①) 基本情報入力シート'!X110="","",'(入力①) 基本情報入力シート'!X110)</f>
        <v/>
      </c>
      <c r="P89" s="266" t="str">
        <f aca="false">IF('(入力①) 基本情報入力シート'!Y110="","",'(入力①) 基本情報入力シート'!Y110)</f>
        <v/>
      </c>
      <c r="Q89" s="267"/>
      <c r="R89" s="158" t="str">
        <f aca="false">IF('(入力①) 基本情報入力シート'!Z110="","",'(入力①) 基本情報入力シート'!Z110)</f>
        <v/>
      </c>
      <c r="S89" s="159" t="str">
        <f aca="false">IF('(入力①) 基本情報入力シート'!AA110="","",'(入力①) 基本情報入力シート'!AA110)</f>
        <v/>
      </c>
      <c r="T89" s="268"/>
      <c r="U89" s="269" t="e">
        <f aca="false">IF(P89="","",VLOOKUP(P89,))</f>
        <v>#N/A</v>
      </c>
      <c r="V89" s="270" t="s">
        <v>92</v>
      </c>
      <c r="W89" s="271"/>
      <c r="X89" s="272" t="s">
        <v>93</v>
      </c>
      <c r="Y89" s="271"/>
      <c r="Z89" s="273" t="s">
        <v>94</v>
      </c>
      <c r="AA89" s="271"/>
      <c r="AB89" s="270" t="s">
        <v>93</v>
      </c>
      <c r="AC89" s="271"/>
      <c r="AD89" s="270" t="s">
        <v>95</v>
      </c>
      <c r="AE89" s="274" t="s">
        <v>96</v>
      </c>
      <c r="AF89" s="275" t="str">
        <f aca="false">IF(W89&gt;=1,(AA89*12+AC89)-(W89*12+Y89)+1,"")</f>
        <v/>
      </c>
      <c r="AG89" s="276" t="s">
        <v>97</v>
      </c>
      <c r="AH89" s="277" t="str">
        <f aca="false">IFERROR(ROUNDDOWN(ROUND(R89*S89,0)*U89,0)*AF89,"")</f>
        <v/>
      </c>
      <c r="AI89" s="278"/>
      <c r="AJ89" s="279"/>
      <c r="AK89" s="278"/>
      <c r="AL89" s="281"/>
    </row>
    <row r="90" customFormat="false" ht="36.75" hidden="false" customHeight="true" outlineLevel="0" collapsed="false">
      <c r="A90" s="261" t="n">
        <f aca="false">A89+1</f>
        <v>79</v>
      </c>
      <c r="B90" s="262" t="str">
        <f aca="false">IF('(入力①) 基本情報入力シート'!C111="","",'(入力①) 基本情報入力シート'!C111)</f>
        <v/>
      </c>
      <c r="C90" s="263" t="str">
        <f aca="false">IF('(入力①) 基本情報入力シート'!D111="","",'(入力①) 基本情報入力シート'!D111)</f>
        <v/>
      </c>
      <c r="D90" s="263" t="str">
        <f aca="false">IF('(入力①) 基本情報入力シート'!E111="","",'(入力①) 基本情報入力シート'!E111)</f>
        <v/>
      </c>
      <c r="E90" s="263" t="str">
        <f aca="false">IF('(入力①) 基本情報入力シート'!F111="","",'(入力①) 基本情報入力シート'!F111)</f>
        <v/>
      </c>
      <c r="F90" s="263" t="str">
        <f aca="false">IF('(入力①) 基本情報入力シート'!G111="","",'(入力①) 基本情報入力シート'!G111)</f>
        <v/>
      </c>
      <c r="G90" s="263" t="str">
        <f aca="false">IF('(入力①) 基本情報入力シート'!H111="","",'(入力①) 基本情報入力シート'!H111)</f>
        <v/>
      </c>
      <c r="H90" s="263" t="str">
        <f aca="false">IF('(入力①) 基本情報入力シート'!I111="","",'(入力①) 基本情報入力シート'!I111)</f>
        <v/>
      </c>
      <c r="I90" s="263" t="str">
        <f aca="false">IF('(入力①) 基本情報入力シート'!J111="","",'(入力①) 基本情報入力シート'!J111)</f>
        <v/>
      </c>
      <c r="J90" s="263" t="str">
        <f aca="false">IF('(入力①) 基本情報入力シート'!K111="","",'(入力①) 基本情報入力シート'!K111)</f>
        <v/>
      </c>
      <c r="K90" s="264" t="str">
        <f aca="false">IF('(入力①) 基本情報入力シート'!L111="","",'(入力①) 基本情報入力シート'!L111)</f>
        <v/>
      </c>
      <c r="L90" s="265" t="str">
        <f aca="false">IF('(入力①) 基本情報入力シート'!M111="","",'(入力①) 基本情報入力シート'!M111)</f>
        <v/>
      </c>
      <c r="M90" s="265" t="str">
        <f aca="false">IF('(入力①) 基本情報入力シート'!R111="","",'(入力①) 基本情報入力シート'!R111)</f>
        <v/>
      </c>
      <c r="N90" s="265" t="str">
        <f aca="false">IF('(入力①) 基本情報入力シート'!W111="","",'(入力①) 基本情報入力シート'!W111)</f>
        <v/>
      </c>
      <c r="O90" s="261" t="str">
        <f aca="false">IF('(入力①) 基本情報入力シート'!X111="","",'(入力①) 基本情報入力シート'!X111)</f>
        <v/>
      </c>
      <c r="P90" s="266" t="str">
        <f aca="false">IF('(入力①) 基本情報入力シート'!Y111="","",'(入力①) 基本情報入力シート'!Y111)</f>
        <v/>
      </c>
      <c r="Q90" s="267"/>
      <c r="R90" s="158" t="str">
        <f aca="false">IF('(入力①) 基本情報入力シート'!Z111="","",'(入力①) 基本情報入力シート'!Z111)</f>
        <v/>
      </c>
      <c r="S90" s="159" t="str">
        <f aca="false">IF('(入力①) 基本情報入力シート'!AA111="","",'(入力①) 基本情報入力シート'!AA111)</f>
        <v/>
      </c>
      <c r="T90" s="268"/>
      <c r="U90" s="269" t="e">
        <f aca="false">IF(P90="","",VLOOKUP(P90,))</f>
        <v>#N/A</v>
      </c>
      <c r="V90" s="270" t="s">
        <v>92</v>
      </c>
      <c r="W90" s="271"/>
      <c r="X90" s="272" t="s">
        <v>93</v>
      </c>
      <c r="Y90" s="271"/>
      <c r="Z90" s="273" t="s">
        <v>94</v>
      </c>
      <c r="AA90" s="271"/>
      <c r="AB90" s="270" t="s">
        <v>93</v>
      </c>
      <c r="AC90" s="271"/>
      <c r="AD90" s="270" t="s">
        <v>95</v>
      </c>
      <c r="AE90" s="274" t="s">
        <v>96</v>
      </c>
      <c r="AF90" s="275" t="str">
        <f aca="false">IF(W90&gt;=1,(AA90*12+AC90)-(W90*12+Y90)+1,"")</f>
        <v/>
      </c>
      <c r="AG90" s="276" t="s">
        <v>97</v>
      </c>
      <c r="AH90" s="277" t="str">
        <f aca="false">IFERROR(ROUNDDOWN(ROUND(R90*S90,0)*U90,0)*AF90,"")</f>
        <v/>
      </c>
      <c r="AI90" s="278"/>
      <c r="AJ90" s="279"/>
      <c r="AK90" s="278"/>
      <c r="AL90" s="281"/>
    </row>
    <row r="91" customFormat="false" ht="36.75" hidden="false" customHeight="true" outlineLevel="0" collapsed="false">
      <c r="A91" s="261" t="n">
        <f aca="false">A90+1</f>
        <v>80</v>
      </c>
      <c r="B91" s="262" t="str">
        <f aca="false">IF('(入力①) 基本情報入力シート'!C112="","",'(入力①) 基本情報入力シート'!C112)</f>
        <v/>
      </c>
      <c r="C91" s="263" t="str">
        <f aca="false">IF('(入力①) 基本情報入力シート'!D112="","",'(入力①) 基本情報入力シート'!D112)</f>
        <v/>
      </c>
      <c r="D91" s="263" t="str">
        <f aca="false">IF('(入力①) 基本情報入力シート'!E112="","",'(入力①) 基本情報入力シート'!E112)</f>
        <v/>
      </c>
      <c r="E91" s="263" t="str">
        <f aca="false">IF('(入力①) 基本情報入力シート'!F112="","",'(入力①) 基本情報入力シート'!F112)</f>
        <v/>
      </c>
      <c r="F91" s="263" t="str">
        <f aca="false">IF('(入力①) 基本情報入力シート'!G112="","",'(入力①) 基本情報入力シート'!G112)</f>
        <v/>
      </c>
      <c r="G91" s="263" t="str">
        <f aca="false">IF('(入力①) 基本情報入力シート'!H112="","",'(入力①) 基本情報入力シート'!H112)</f>
        <v/>
      </c>
      <c r="H91" s="263" t="str">
        <f aca="false">IF('(入力①) 基本情報入力シート'!I112="","",'(入力①) 基本情報入力シート'!I112)</f>
        <v/>
      </c>
      <c r="I91" s="263" t="str">
        <f aca="false">IF('(入力①) 基本情報入力シート'!J112="","",'(入力①) 基本情報入力シート'!J112)</f>
        <v/>
      </c>
      <c r="J91" s="263" t="str">
        <f aca="false">IF('(入力①) 基本情報入力シート'!K112="","",'(入力①) 基本情報入力シート'!K112)</f>
        <v/>
      </c>
      <c r="K91" s="264" t="str">
        <f aca="false">IF('(入力①) 基本情報入力シート'!L112="","",'(入力①) 基本情報入力シート'!L112)</f>
        <v/>
      </c>
      <c r="L91" s="265" t="str">
        <f aca="false">IF('(入力①) 基本情報入力シート'!M112="","",'(入力①) 基本情報入力シート'!M112)</f>
        <v/>
      </c>
      <c r="M91" s="265" t="str">
        <f aca="false">IF('(入力①) 基本情報入力シート'!R112="","",'(入力①) 基本情報入力シート'!R112)</f>
        <v/>
      </c>
      <c r="N91" s="265" t="str">
        <f aca="false">IF('(入力①) 基本情報入力シート'!W112="","",'(入力①) 基本情報入力シート'!W112)</f>
        <v/>
      </c>
      <c r="O91" s="261" t="str">
        <f aca="false">IF('(入力①) 基本情報入力シート'!X112="","",'(入力①) 基本情報入力シート'!X112)</f>
        <v/>
      </c>
      <c r="P91" s="266" t="str">
        <f aca="false">IF('(入力①) 基本情報入力シート'!Y112="","",'(入力①) 基本情報入力シート'!Y112)</f>
        <v/>
      </c>
      <c r="Q91" s="267"/>
      <c r="R91" s="158" t="str">
        <f aca="false">IF('(入力①) 基本情報入力シート'!Z112="","",'(入力①) 基本情報入力シート'!Z112)</f>
        <v/>
      </c>
      <c r="S91" s="159" t="str">
        <f aca="false">IF('(入力①) 基本情報入力シート'!AA112="","",'(入力①) 基本情報入力シート'!AA112)</f>
        <v/>
      </c>
      <c r="T91" s="268"/>
      <c r="U91" s="269" t="e">
        <f aca="false">IF(P91="","",VLOOKUP(P91,))</f>
        <v>#N/A</v>
      </c>
      <c r="V91" s="270" t="s">
        <v>92</v>
      </c>
      <c r="W91" s="271"/>
      <c r="X91" s="272" t="s">
        <v>93</v>
      </c>
      <c r="Y91" s="271"/>
      <c r="Z91" s="273" t="s">
        <v>94</v>
      </c>
      <c r="AA91" s="271"/>
      <c r="AB91" s="270" t="s">
        <v>93</v>
      </c>
      <c r="AC91" s="271"/>
      <c r="AD91" s="270" t="s">
        <v>95</v>
      </c>
      <c r="AE91" s="274" t="s">
        <v>96</v>
      </c>
      <c r="AF91" s="275" t="str">
        <f aca="false">IF(W91&gt;=1,(AA91*12+AC91)-(W91*12+Y91)+1,"")</f>
        <v/>
      </c>
      <c r="AG91" s="276" t="s">
        <v>97</v>
      </c>
      <c r="AH91" s="277" t="str">
        <f aca="false">IFERROR(ROUNDDOWN(ROUND(R91*S91,0)*U91,0)*AF91,"")</f>
        <v/>
      </c>
      <c r="AI91" s="278"/>
      <c r="AJ91" s="279"/>
      <c r="AK91" s="278"/>
      <c r="AL91" s="281"/>
    </row>
    <row r="92" customFormat="false" ht="36.75" hidden="false" customHeight="true" outlineLevel="0" collapsed="false">
      <c r="A92" s="261" t="n">
        <f aca="false">A91+1</f>
        <v>81</v>
      </c>
      <c r="B92" s="262" t="str">
        <f aca="false">IF('(入力①) 基本情報入力シート'!C113="","",'(入力①) 基本情報入力シート'!C113)</f>
        <v/>
      </c>
      <c r="C92" s="263" t="str">
        <f aca="false">IF('(入力①) 基本情報入力シート'!D113="","",'(入力①) 基本情報入力シート'!D113)</f>
        <v/>
      </c>
      <c r="D92" s="263" t="str">
        <f aca="false">IF('(入力①) 基本情報入力シート'!E113="","",'(入力①) 基本情報入力シート'!E113)</f>
        <v/>
      </c>
      <c r="E92" s="263" t="str">
        <f aca="false">IF('(入力①) 基本情報入力シート'!F113="","",'(入力①) 基本情報入力シート'!F113)</f>
        <v/>
      </c>
      <c r="F92" s="263" t="str">
        <f aca="false">IF('(入力①) 基本情報入力シート'!G113="","",'(入力①) 基本情報入力シート'!G113)</f>
        <v/>
      </c>
      <c r="G92" s="263" t="str">
        <f aca="false">IF('(入力①) 基本情報入力シート'!H113="","",'(入力①) 基本情報入力シート'!H113)</f>
        <v/>
      </c>
      <c r="H92" s="263" t="str">
        <f aca="false">IF('(入力①) 基本情報入力シート'!I113="","",'(入力①) 基本情報入力シート'!I113)</f>
        <v/>
      </c>
      <c r="I92" s="263" t="str">
        <f aca="false">IF('(入力①) 基本情報入力シート'!J113="","",'(入力①) 基本情報入力シート'!J113)</f>
        <v/>
      </c>
      <c r="J92" s="263" t="str">
        <f aca="false">IF('(入力①) 基本情報入力シート'!K113="","",'(入力①) 基本情報入力シート'!K113)</f>
        <v/>
      </c>
      <c r="K92" s="264" t="str">
        <f aca="false">IF('(入力①) 基本情報入力シート'!L113="","",'(入力①) 基本情報入力シート'!L113)</f>
        <v/>
      </c>
      <c r="L92" s="265" t="str">
        <f aca="false">IF('(入力①) 基本情報入力シート'!M113="","",'(入力①) 基本情報入力シート'!M113)</f>
        <v/>
      </c>
      <c r="M92" s="265" t="str">
        <f aca="false">IF('(入力①) 基本情報入力シート'!R113="","",'(入力①) 基本情報入力シート'!R113)</f>
        <v/>
      </c>
      <c r="N92" s="265" t="str">
        <f aca="false">IF('(入力①) 基本情報入力シート'!W113="","",'(入力①) 基本情報入力シート'!W113)</f>
        <v/>
      </c>
      <c r="O92" s="261" t="str">
        <f aca="false">IF('(入力①) 基本情報入力シート'!X113="","",'(入力①) 基本情報入力シート'!X113)</f>
        <v/>
      </c>
      <c r="P92" s="266" t="str">
        <f aca="false">IF('(入力①) 基本情報入力シート'!Y113="","",'(入力①) 基本情報入力シート'!Y113)</f>
        <v/>
      </c>
      <c r="Q92" s="267"/>
      <c r="R92" s="158" t="str">
        <f aca="false">IF('(入力①) 基本情報入力シート'!Z113="","",'(入力①) 基本情報入力シート'!Z113)</f>
        <v/>
      </c>
      <c r="S92" s="159" t="str">
        <f aca="false">IF('(入力①) 基本情報入力シート'!AA113="","",'(入力①) 基本情報入力シート'!AA113)</f>
        <v/>
      </c>
      <c r="T92" s="268"/>
      <c r="U92" s="269" t="e">
        <f aca="false">IF(P92="","",VLOOKUP(P92,))</f>
        <v>#N/A</v>
      </c>
      <c r="V92" s="270" t="s">
        <v>92</v>
      </c>
      <c r="W92" s="271"/>
      <c r="X92" s="272" t="s">
        <v>93</v>
      </c>
      <c r="Y92" s="271"/>
      <c r="Z92" s="273" t="s">
        <v>94</v>
      </c>
      <c r="AA92" s="271"/>
      <c r="AB92" s="270" t="s">
        <v>93</v>
      </c>
      <c r="AC92" s="271"/>
      <c r="AD92" s="270" t="s">
        <v>95</v>
      </c>
      <c r="AE92" s="274" t="s">
        <v>96</v>
      </c>
      <c r="AF92" s="275" t="str">
        <f aca="false">IF(W92&gt;=1,(AA92*12+AC92)-(W92*12+Y92)+1,"")</f>
        <v/>
      </c>
      <c r="AG92" s="276" t="s">
        <v>97</v>
      </c>
      <c r="AH92" s="277" t="str">
        <f aca="false">IFERROR(ROUNDDOWN(ROUND(R92*S92,0)*U92,0)*AF92,"")</f>
        <v/>
      </c>
      <c r="AI92" s="278"/>
      <c r="AJ92" s="279"/>
      <c r="AK92" s="278"/>
      <c r="AL92" s="281"/>
    </row>
    <row r="93" customFormat="false" ht="36.75" hidden="false" customHeight="true" outlineLevel="0" collapsed="false">
      <c r="A93" s="261" t="n">
        <f aca="false">A92+1</f>
        <v>82</v>
      </c>
      <c r="B93" s="262" t="str">
        <f aca="false">IF('(入力①) 基本情報入力シート'!C114="","",'(入力①) 基本情報入力シート'!C114)</f>
        <v/>
      </c>
      <c r="C93" s="263" t="str">
        <f aca="false">IF('(入力①) 基本情報入力シート'!D114="","",'(入力①) 基本情報入力シート'!D114)</f>
        <v/>
      </c>
      <c r="D93" s="263" t="str">
        <f aca="false">IF('(入力①) 基本情報入力シート'!E114="","",'(入力①) 基本情報入力シート'!E114)</f>
        <v/>
      </c>
      <c r="E93" s="263" t="str">
        <f aca="false">IF('(入力①) 基本情報入力シート'!F114="","",'(入力①) 基本情報入力シート'!F114)</f>
        <v/>
      </c>
      <c r="F93" s="263" t="str">
        <f aca="false">IF('(入力①) 基本情報入力シート'!G114="","",'(入力①) 基本情報入力シート'!G114)</f>
        <v/>
      </c>
      <c r="G93" s="263" t="str">
        <f aca="false">IF('(入力①) 基本情報入力シート'!H114="","",'(入力①) 基本情報入力シート'!H114)</f>
        <v/>
      </c>
      <c r="H93" s="263" t="str">
        <f aca="false">IF('(入力①) 基本情報入力シート'!I114="","",'(入力①) 基本情報入力シート'!I114)</f>
        <v/>
      </c>
      <c r="I93" s="263" t="str">
        <f aca="false">IF('(入力①) 基本情報入力シート'!J114="","",'(入力①) 基本情報入力シート'!J114)</f>
        <v/>
      </c>
      <c r="J93" s="263" t="str">
        <f aca="false">IF('(入力①) 基本情報入力シート'!K114="","",'(入力①) 基本情報入力シート'!K114)</f>
        <v/>
      </c>
      <c r="K93" s="264" t="str">
        <f aca="false">IF('(入力①) 基本情報入力シート'!L114="","",'(入力①) 基本情報入力シート'!L114)</f>
        <v/>
      </c>
      <c r="L93" s="265" t="str">
        <f aca="false">IF('(入力①) 基本情報入力シート'!M114="","",'(入力①) 基本情報入力シート'!M114)</f>
        <v/>
      </c>
      <c r="M93" s="265" t="str">
        <f aca="false">IF('(入力①) 基本情報入力シート'!R114="","",'(入力①) 基本情報入力シート'!R114)</f>
        <v/>
      </c>
      <c r="N93" s="265" t="str">
        <f aca="false">IF('(入力①) 基本情報入力シート'!W114="","",'(入力①) 基本情報入力シート'!W114)</f>
        <v/>
      </c>
      <c r="O93" s="261" t="str">
        <f aca="false">IF('(入力①) 基本情報入力シート'!X114="","",'(入力①) 基本情報入力シート'!X114)</f>
        <v/>
      </c>
      <c r="P93" s="266" t="str">
        <f aca="false">IF('(入力①) 基本情報入力シート'!Y114="","",'(入力①) 基本情報入力シート'!Y114)</f>
        <v/>
      </c>
      <c r="Q93" s="267"/>
      <c r="R93" s="158" t="str">
        <f aca="false">IF('(入力①) 基本情報入力シート'!Z114="","",'(入力①) 基本情報入力シート'!Z114)</f>
        <v/>
      </c>
      <c r="S93" s="159" t="str">
        <f aca="false">IF('(入力①) 基本情報入力シート'!AA114="","",'(入力①) 基本情報入力シート'!AA114)</f>
        <v/>
      </c>
      <c r="T93" s="268"/>
      <c r="U93" s="269" t="e">
        <f aca="false">IF(P93="","",VLOOKUP(P93,))</f>
        <v>#N/A</v>
      </c>
      <c r="V93" s="270" t="s">
        <v>92</v>
      </c>
      <c r="W93" s="271"/>
      <c r="X93" s="272" t="s">
        <v>93</v>
      </c>
      <c r="Y93" s="271"/>
      <c r="Z93" s="273" t="s">
        <v>94</v>
      </c>
      <c r="AA93" s="271"/>
      <c r="AB93" s="270" t="s">
        <v>93</v>
      </c>
      <c r="AC93" s="271"/>
      <c r="AD93" s="270" t="s">
        <v>95</v>
      </c>
      <c r="AE93" s="274" t="s">
        <v>96</v>
      </c>
      <c r="AF93" s="275" t="str">
        <f aca="false">IF(W93&gt;=1,(AA93*12+AC93)-(W93*12+Y93)+1,"")</f>
        <v/>
      </c>
      <c r="AG93" s="276" t="s">
        <v>97</v>
      </c>
      <c r="AH93" s="277" t="str">
        <f aca="false">IFERROR(ROUNDDOWN(ROUND(R93*S93,0)*U93,0)*AF93,"")</f>
        <v/>
      </c>
      <c r="AI93" s="278"/>
      <c r="AJ93" s="279"/>
      <c r="AK93" s="278"/>
      <c r="AL93" s="281"/>
    </row>
    <row r="94" customFormat="false" ht="36.75" hidden="false" customHeight="true" outlineLevel="0" collapsed="false">
      <c r="A94" s="261" t="n">
        <f aca="false">A93+1</f>
        <v>83</v>
      </c>
      <c r="B94" s="262" t="str">
        <f aca="false">IF('(入力①) 基本情報入力シート'!C115="","",'(入力①) 基本情報入力シート'!C115)</f>
        <v/>
      </c>
      <c r="C94" s="263" t="str">
        <f aca="false">IF('(入力①) 基本情報入力シート'!D115="","",'(入力①) 基本情報入力シート'!D115)</f>
        <v/>
      </c>
      <c r="D94" s="263" t="str">
        <f aca="false">IF('(入力①) 基本情報入力シート'!E115="","",'(入力①) 基本情報入力シート'!E115)</f>
        <v/>
      </c>
      <c r="E94" s="263" t="str">
        <f aca="false">IF('(入力①) 基本情報入力シート'!F115="","",'(入力①) 基本情報入力シート'!F115)</f>
        <v/>
      </c>
      <c r="F94" s="263" t="str">
        <f aca="false">IF('(入力①) 基本情報入力シート'!G115="","",'(入力①) 基本情報入力シート'!G115)</f>
        <v/>
      </c>
      <c r="G94" s="263" t="str">
        <f aca="false">IF('(入力①) 基本情報入力シート'!H115="","",'(入力①) 基本情報入力シート'!H115)</f>
        <v/>
      </c>
      <c r="H94" s="263" t="str">
        <f aca="false">IF('(入力①) 基本情報入力シート'!I115="","",'(入力①) 基本情報入力シート'!I115)</f>
        <v/>
      </c>
      <c r="I94" s="263" t="str">
        <f aca="false">IF('(入力①) 基本情報入力シート'!J115="","",'(入力①) 基本情報入力シート'!J115)</f>
        <v/>
      </c>
      <c r="J94" s="263" t="str">
        <f aca="false">IF('(入力①) 基本情報入力シート'!K115="","",'(入力①) 基本情報入力シート'!K115)</f>
        <v/>
      </c>
      <c r="K94" s="264" t="str">
        <f aca="false">IF('(入力①) 基本情報入力シート'!L115="","",'(入力①) 基本情報入力シート'!L115)</f>
        <v/>
      </c>
      <c r="L94" s="265" t="str">
        <f aca="false">IF('(入力①) 基本情報入力シート'!M115="","",'(入力①) 基本情報入力シート'!M115)</f>
        <v/>
      </c>
      <c r="M94" s="265" t="str">
        <f aca="false">IF('(入力①) 基本情報入力シート'!R115="","",'(入力①) 基本情報入力シート'!R115)</f>
        <v/>
      </c>
      <c r="N94" s="265" t="str">
        <f aca="false">IF('(入力①) 基本情報入力シート'!W115="","",'(入力①) 基本情報入力シート'!W115)</f>
        <v/>
      </c>
      <c r="O94" s="261" t="str">
        <f aca="false">IF('(入力①) 基本情報入力シート'!X115="","",'(入力①) 基本情報入力シート'!X115)</f>
        <v/>
      </c>
      <c r="P94" s="266" t="str">
        <f aca="false">IF('(入力①) 基本情報入力シート'!Y115="","",'(入力①) 基本情報入力シート'!Y115)</f>
        <v/>
      </c>
      <c r="Q94" s="267"/>
      <c r="R94" s="158" t="str">
        <f aca="false">IF('(入力①) 基本情報入力シート'!Z115="","",'(入力①) 基本情報入力シート'!Z115)</f>
        <v/>
      </c>
      <c r="S94" s="159" t="str">
        <f aca="false">IF('(入力①) 基本情報入力シート'!AA115="","",'(入力①) 基本情報入力シート'!AA115)</f>
        <v/>
      </c>
      <c r="T94" s="268"/>
      <c r="U94" s="269" t="e">
        <f aca="false">IF(P94="","",VLOOKUP(P94,))</f>
        <v>#N/A</v>
      </c>
      <c r="V94" s="270" t="s">
        <v>92</v>
      </c>
      <c r="W94" s="271"/>
      <c r="X94" s="272" t="s">
        <v>93</v>
      </c>
      <c r="Y94" s="271"/>
      <c r="Z94" s="273" t="s">
        <v>94</v>
      </c>
      <c r="AA94" s="271"/>
      <c r="AB94" s="270" t="s">
        <v>93</v>
      </c>
      <c r="AC94" s="271"/>
      <c r="AD94" s="270" t="s">
        <v>95</v>
      </c>
      <c r="AE94" s="274" t="s">
        <v>96</v>
      </c>
      <c r="AF94" s="275" t="str">
        <f aca="false">IF(W94&gt;=1,(AA94*12+AC94)-(W94*12+Y94)+1,"")</f>
        <v/>
      </c>
      <c r="AG94" s="276" t="s">
        <v>97</v>
      </c>
      <c r="AH94" s="277" t="str">
        <f aca="false">IFERROR(ROUNDDOWN(ROUND(R94*S94,0)*U94,0)*AF94,"")</f>
        <v/>
      </c>
      <c r="AI94" s="278"/>
      <c r="AJ94" s="279"/>
      <c r="AK94" s="278"/>
      <c r="AL94" s="281"/>
    </row>
    <row r="95" customFormat="false" ht="36.75" hidden="false" customHeight="true" outlineLevel="0" collapsed="false">
      <c r="A95" s="261" t="n">
        <f aca="false">A94+1</f>
        <v>84</v>
      </c>
      <c r="B95" s="262" t="str">
        <f aca="false">IF('(入力①) 基本情報入力シート'!C116="","",'(入力①) 基本情報入力シート'!C116)</f>
        <v/>
      </c>
      <c r="C95" s="263" t="str">
        <f aca="false">IF('(入力①) 基本情報入力シート'!D116="","",'(入力①) 基本情報入力シート'!D116)</f>
        <v/>
      </c>
      <c r="D95" s="263" t="str">
        <f aca="false">IF('(入力①) 基本情報入力シート'!E116="","",'(入力①) 基本情報入力シート'!E116)</f>
        <v/>
      </c>
      <c r="E95" s="263" t="str">
        <f aca="false">IF('(入力①) 基本情報入力シート'!F116="","",'(入力①) 基本情報入力シート'!F116)</f>
        <v/>
      </c>
      <c r="F95" s="263" t="str">
        <f aca="false">IF('(入力①) 基本情報入力シート'!G116="","",'(入力①) 基本情報入力シート'!G116)</f>
        <v/>
      </c>
      <c r="G95" s="263" t="str">
        <f aca="false">IF('(入力①) 基本情報入力シート'!H116="","",'(入力①) 基本情報入力シート'!H116)</f>
        <v/>
      </c>
      <c r="H95" s="263" t="str">
        <f aca="false">IF('(入力①) 基本情報入力シート'!I116="","",'(入力①) 基本情報入力シート'!I116)</f>
        <v/>
      </c>
      <c r="I95" s="263" t="str">
        <f aca="false">IF('(入力①) 基本情報入力シート'!J116="","",'(入力①) 基本情報入力シート'!J116)</f>
        <v/>
      </c>
      <c r="J95" s="263" t="str">
        <f aca="false">IF('(入力①) 基本情報入力シート'!K116="","",'(入力①) 基本情報入力シート'!K116)</f>
        <v/>
      </c>
      <c r="K95" s="264" t="str">
        <f aca="false">IF('(入力①) 基本情報入力シート'!L116="","",'(入力①) 基本情報入力シート'!L116)</f>
        <v/>
      </c>
      <c r="L95" s="265" t="str">
        <f aca="false">IF('(入力①) 基本情報入力シート'!M116="","",'(入力①) 基本情報入力シート'!M116)</f>
        <v/>
      </c>
      <c r="M95" s="265" t="str">
        <f aca="false">IF('(入力①) 基本情報入力シート'!R116="","",'(入力①) 基本情報入力シート'!R116)</f>
        <v/>
      </c>
      <c r="N95" s="265" t="str">
        <f aca="false">IF('(入力①) 基本情報入力シート'!W116="","",'(入力①) 基本情報入力シート'!W116)</f>
        <v/>
      </c>
      <c r="O95" s="261" t="str">
        <f aca="false">IF('(入力①) 基本情報入力シート'!X116="","",'(入力①) 基本情報入力シート'!X116)</f>
        <v/>
      </c>
      <c r="P95" s="266" t="str">
        <f aca="false">IF('(入力①) 基本情報入力シート'!Y116="","",'(入力①) 基本情報入力シート'!Y116)</f>
        <v/>
      </c>
      <c r="Q95" s="267"/>
      <c r="R95" s="158" t="str">
        <f aca="false">IF('(入力①) 基本情報入力シート'!Z116="","",'(入力①) 基本情報入力シート'!Z116)</f>
        <v/>
      </c>
      <c r="S95" s="159" t="str">
        <f aca="false">IF('(入力①) 基本情報入力シート'!AA116="","",'(入力①) 基本情報入力シート'!AA116)</f>
        <v/>
      </c>
      <c r="T95" s="268"/>
      <c r="U95" s="269" t="e">
        <f aca="false">IF(P95="","",VLOOKUP(P95,))</f>
        <v>#N/A</v>
      </c>
      <c r="V95" s="270" t="s">
        <v>92</v>
      </c>
      <c r="W95" s="271"/>
      <c r="X95" s="272" t="s">
        <v>93</v>
      </c>
      <c r="Y95" s="271"/>
      <c r="Z95" s="273" t="s">
        <v>94</v>
      </c>
      <c r="AA95" s="271"/>
      <c r="AB95" s="270" t="s">
        <v>93</v>
      </c>
      <c r="AC95" s="271"/>
      <c r="AD95" s="270" t="s">
        <v>95</v>
      </c>
      <c r="AE95" s="274" t="s">
        <v>96</v>
      </c>
      <c r="AF95" s="275" t="str">
        <f aca="false">IF(W95&gt;=1,(AA95*12+AC95)-(W95*12+Y95)+1,"")</f>
        <v/>
      </c>
      <c r="AG95" s="276" t="s">
        <v>97</v>
      </c>
      <c r="AH95" s="277" t="str">
        <f aca="false">IFERROR(ROUNDDOWN(ROUND(R95*S95,0)*U95,0)*AF95,"")</f>
        <v/>
      </c>
      <c r="AI95" s="278"/>
      <c r="AJ95" s="279"/>
      <c r="AK95" s="278"/>
      <c r="AL95" s="281"/>
    </row>
    <row r="96" customFormat="false" ht="36.75" hidden="false" customHeight="true" outlineLevel="0" collapsed="false">
      <c r="A96" s="261" t="n">
        <f aca="false">A95+1</f>
        <v>85</v>
      </c>
      <c r="B96" s="262" t="str">
        <f aca="false">IF('(入力①) 基本情報入力シート'!C117="","",'(入力①) 基本情報入力シート'!C117)</f>
        <v/>
      </c>
      <c r="C96" s="263" t="str">
        <f aca="false">IF('(入力①) 基本情報入力シート'!D117="","",'(入力①) 基本情報入力シート'!D117)</f>
        <v/>
      </c>
      <c r="D96" s="263" t="str">
        <f aca="false">IF('(入力①) 基本情報入力シート'!E117="","",'(入力①) 基本情報入力シート'!E117)</f>
        <v/>
      </c>
      <c r="E96" s="263" t="str">
        <f aca="false">IF('(入力①) 基本情報入力シート'!F117="","",'(入力①) 基本情報入力シート'!F117)</f>
        <v/>
      </c>
      <c r="F96" s="263" t="str">
        <f aca="false">IF('(入力①) 基本情報入力シート'!G117="","",'(入力①) 基本情報入力シート'!G117)</f>
        <v/>
      </c>
      <c r="G96" s="263" t="str">
        <f aca="false">IF('(入力①) 基本情報入力シート'!H117="","",'(入力①) 基本情報入力シート'!H117)</f>
        <v/>
      </c>
      <c r="H96" s="263" t="str">
        <f aca="false">IF('(入力①) 基本情報入力シート'!I117="","",'(入力①) 基本情報入力シート'!I117)</f>
        <v/>
      </c>
      <c r="I96" s="263" t="str">
        <f aca="false">IF('(入力①) 基本情報入力シート'!J117="","",'(入力①) 基本情報入力シート'!J117)</f>
        <v/>
      </c>
      <c r="J96" s="263" t="str">
        <f aca="false">IF('(入力①) 基本情報入力シート'!K117="","",'(入力①) 基本情報入力シート'!K117)</f>
        <v/>
      </c>
      <c r="K96" s="264" t="str">
        <f aca="false">IF('(入力①) 基本情報入力シート'!L117="","",'(入力①) 基本情報入力シート'!L117)</f>
        <v/>
      </c>
      <c r="L96" s="265" t="str">
        <f aca="false">IF('(入力①) 基本情報入力シート'!M117="","",'(入力①) 基本情報入力シート'!M117)</f>
        <v/>
      </c>
      <c r="M96" s="265" t="str">
        <f aca="false">IF('(入力①) 基本情報入力シート'!R117="","",'(入力①) 基本情報入力シート'!R117)</f>
        <v/>
      </c>
      <c r="N96" s="265" t="str">
        <f aca="false">IF('(入力①) 基本情報入力シート'!W117="","",'(入力①) 基本情報入力シート'!W117)</f>
        <v/>
      </c>
      <c r="O96" s="261" t="str">
        <f aca="false">IF('(入力①) 基本情報入力シート'!X117="","",'(入力①) 基本情報入力シート'!X117)</f>
        <v/>
      </c>
      <c r="P96" s="266" t="str">
        <f aca="false">IF('(入力①) 基本情報入力シート'!Y117="","",'(入力①) 基本情報入力シート'!Y117)</f>
        <v/>
      </c>
      <c r="Q96" s="267"/>
      <c r="R96" s="158" t="str">
        <f aca="false">IF('(入力①) 基本情報入力シート'!Z117="","",'(入力①) 基本情報入力シート'!Z117)</f>
        <v/>
      </c>
      <c r="S96" s="159" t="str">
        <f aca="false">IF('(入力①) 基本情報入力シート'!AA117="","",'(入力①) 基本情報入力シート'!AA117)</f>
        <v/>
      </c>
      <c r="T96" s="268"/>
      <c r="U96" s="269" t="e">
        <f aca="false">IF(P96="","",VLOOKUP(P96,))</f>
        <v>#N/A</v>
      </c>
      <c r="V96" s="270" t="s">
        <v>92</v>
      </c>
      <c r="W96" s="271"/>
      <c r="X96" s="272" t="s">
        <v>93</v>
      </c>
      <c r="Y96" s="271"/>
      <c r="Z96" s="273" t="s">
        <v>94</v>
      </c>
      <c r="AA96" s="271"/>
      <c r="AB96" s="270" t="s">
        <v>93</v>
      </c>
      <c r="AC96" s="271"/>
      <c r="AD96" s="270" t="s">
        <v>95</v>
      </c>
      <c r="AE96" s="274" t="s">
        <v>96</v>
      </c>
      <c r="AF96" s="275" t="str">
        <f aca="false">IF(W96&gt;=1,(AA96*12+AC96)-(W96*12+Y96)+1,"")</f>
        <v/>
      </c>
      <c r="AG96" s="276" t="s">
        <v>97</v>
      </c>
      <c r="AH96" s="277" t="str">
        <f aca="false">IFERROR(ROUNDDOWN(ROUND(R96*S96,0)*U96,0)*AF96,"")</f>
        <v/>
      </c>
      <c r="AI96" s="278"/>
      <c r="AJ96" s="279"/>
      <c r="AK96" s="278"/>
      <c r="AL96" s="281"/>
    </row>
    <row r="97" customFormat="false" ht="36.75" hidden="false" customHeight="true" outlineLevel="0" collapsed="false">
      <c r="A97" s="261" t="n">
        <f aca="false">A96+1</f>
        <v>86</v>
      </c>
      <c r="B97" s="262" t="str">
        <f aca="false">IF('(入力①) 基本情報入力シート'!C118="","",'(入力①) 基本情報入力シート'!C118)</f>
        <v/>
      </c>
      <c r="C97" s="263" t="str">
        <f aca="false">IF('(入力①) 基本情報入力シート'!D118="","",'(入力①) 基本情報入力シート'!D118)</f>
        <v/>
      </c>
      <c r="D97" s="263" t="str">
        <f aca="false">IF('(入力①) 基本情報入力シート'!E118="","",'(入力①) 基本情報入力シート'!E118)</f>
        <v/>
      </c>
      <c r="E97" s="263" t="str">
        <f aca="false">IF('(入力①) 基本情報入力シート'!F118="","",'(入力①) 基本情報入力シート'!F118)</f>
        <v/>
      </c>
      <c r="F97" s="263" t="str">
        <f aca="false">IF('(入力①) 基本情報入力シート'!G118="","",'(入力①) 基本情報入力シート'!G118)</f>
        <v/>
      </c>
      <c r="G97" s="263" t="str">
        <f aca="false">IF('(入力①) 基本情報入力シート'!H118="","",'(入力①) 基本情報入力シート'!H118)</f>
        <v/>
      </c>
      <c r="H97" s="263" t="str">
        <f aca="false">IF('(入力①) 基本情報入力シート'!I118="","",'(入力①) 基本情報入力シート'!I118)</f>
        <v/>
      </c>
      <c r="I97" s="263" t="str">
        <f aca="false">IF('(入力①) 基本情報入力シート'!J118="","",'(入力①) 基本情報入力シート'!J118)</f>
        <v/>
      </c>
      <c r="J97" s="263" t="str">
        <f aca="false">IF('(入力①) 基本情報入力シート'!K118="","",'(入力①) 基本情報入力シート'!K118)</f>
        <v/>
      </c>
      <c r="K97" s="264" t="str">
        <f aca="false">IF('(入力①) 基本情報入力シート'!L118="","",'(入力①) 基本情報入力シート'!L118)</f>
        <v/>
      </c>
      <c r="L97" s="265" t="str">
        <f aca="false">IF('(入力①) 基本情報入力シート'!M118="","",'(入力①) 基本情報入力シート'!M118)</f>
        <v/>
      </c>
      <c r="M97" s="265" t="str">
        <f aca="false">IF('(入力①) 基本情報入力シート'!R118="","",'(入力①) 基本情報入力シート'!R118)</f>
        <v/>
      </c>
      <c r="N97" s="265" t="str">
        <f aca="false">IF('(入力①) 基本情報入力シート'!W118="","",'(入力①) 基本情報入力シート'!W118)</f>
        <v/>
      </c>
      <c r="O97" s="261" t="str">
        <f aca="false">IF('(入力①) 基本情報入力シート'!X118="","",'(入力①) 基本情報入力シート'!X118)</f>
        <v/>
      </c>
      <c r="P97" s="266" t="str">
        <f aca="false">IF('(入力①) 基本情報入力シート'!Y118="","",'(入力①) 基本情報入力シート'!Y118)</f>
        <v/>
      </c>
      <c r="Q97" s="267"/>
      <c r="R97" s="158" t="str">
        <f aca="false">IF('(入力①) 基本情報入力シート'!Z118="","",'(入力①) 基本情報入力シート'!Z118)</f>
        <v/>
      </c>
      <c r="S97" s="159" t="str">
        <f aca="false">IF('(入力①) 基本情報入力シート'!AA118="","",'(入力①) 基本情報入力シート'!AA118)</f>
        <v/>
      </c>
      <c r="T97" s="268"/>
      <c r="U97" s="269" t="e">
        <f aca="false">IF(P97="","",VLOOKUP(P97,))</f>
        <v>#N/A</v>
      </c>
      <c r="V97" s="270" t="s">
        <v>92</v>
      </c>
      <c r="W97" s="271"/>
      <c r="X97" s="272" t="s">
        <v>93</v>
      </c>
      <c r="Y97" s="271"/>
      <c r="Z97" s="273" t="s">
        <v>94</v>
      </c>
      <c r="AA97" s="271"/>
      <c r="AB97" s="270" t="s">
        <v>93</v>
      </c>
      <c r="AC97" s="271"/>
      <c r="AD97" s="270" t="s">
        <v>95</v>
      </c>
      <c r="AE97" s="274" t="s">
        <v>96</v>
      </c>
      <c r="AF97" s="275" t="str">
        <f aca="false">IF(W97&gt;=1,(AA97*12+AC97)-(W97*12+Y97)+1,"")</f>
        <v/>
      </c>
      <c r="AG97" s="276" t="s">
        <v>97</v>
      </c>
      <c r="AH97" s="277" t="str">
        <f aca="false">IFERROR(ROUNDDOWN(ROUND(R97*S97,0)*U97,0)*AF97,"")</f>
        <v/>
      </c>
      <c r="AI97" s="278"/>
      <c r="AJ97" s="279"/>
      <c r="AK97" s="278"/>
      <c r="AL97" s="281"/>
    </row>
    <row r="98" customFormat="false" ht="36.75" hidden="false" customHeight="true" outlineLevel="0" collapsed="false">
      <c r="A98" s="261" t="n">
        <f aca="false">A97+1</f>
        <v>87</v>
      </c>
      <c r="B98" s="262" t="str">
        <f aca="false">IF('(入力①) 基本情報入力シート'!C119="","",'(入力①) 基本情報入力シート'!C119)</f>
        <v/>
      </c>
      <c r="C98" s="263" t="str">
        <f aca="false">IF('(入力①) 基本情報入力シート'!D119="","",'(入力①) 基本情報入力シート'!D119)</f>
        <v/>
      </c>
      <c r="D98" s="263" t="str">
        <f aca="false">IF('(入力①) 基本情報入力シート'!E119="","",'(入力①) 基本情報入力シート'!E119)</f>
        <v/>
      </c>
      <c r="E98" s="263" t="str">
        <f aca="false">IF('(入力①) 基本情報入力シート'!F119="","",'(入力①) 基本情報入力シート'!F119)</f>
        <v/>
      </c>
      <c r="F98" s="263" t="str">
        <f aca="false">IF('(入力①) 基本情報入力シート'!G119="","",'(入力①) 基本情報入力シート'!G119)</f>
        <v/>
      </c>
      <c r="G98" s="263" t="str">
        <f aca="false">IF('(入力①) 基本情報入力シート'!H119="","",'(入力①) 基本情報入力シート'!H119)</f>
        <v/>
      </c>
      <c r="H98" s="263" t="str">
        <f aca="false">IF('(入力①) 基本情報入力シート'!I119="","",'(入力①) 基本情報入力シート'!I119)</f>
        <v/>
      </c>
      <c r="I98" s="263" t="str">
        <f aca="false">IF('(入力①) 基本情報入力シート'!J119="","",'(入力①) 基本情報入力シート'!J119)</f>
        <v/>
      </c>
      <c r="J98" s="263" t="str">
        <f aca="false">IF('(入力①) 基本情報入力シート'!K119="","",'(入力①) 基本情報入力シート'!K119)</f>
        <v/>
      </c>
      <c r="K98" s="264" t="str">
        <f aca="false">IF('(入力①) 基本情報入力シート'!L119="","",'(入力①) 基本情報入力シート'!L119)</f>
        <v/>
      </c>
      <c r="L98" s="265" t="str">
        <f aca="false">IF('(入力①) 基本情報入力シート'!M119="","",'(入力①) 基本情報入力シート'!M119)</f>
        <v/>
      </c>
      <c r="M98" s="265" t="str">
        <f aca="false">IF('(入力①) 基本情報入力シート'!R119="","",'(入力①) 基本情報入力シート'!R119)</f>
        <v/>
      </c>
      <c r="N98" s="265" t="str">
        <f aca="false">IF('(入力①) 基本情報入力シート'!W119="","",'(入力①) 基本情報入力シート'!W119)</f>
        <v/>
      </c>
      <c r="O98" s="261" t="str">
        <f aca="false">IF('(入力①) 基本情報入力シート'!X119="","",'(入力①) 基本情報入力シート'!X119)</f>
        <v/>
      </c>
      <c r="P98" s="266" t="str">
        <f aca="false">IF('(入力①) 基本情報入力シート'!Y119="","",'(入力①) 基本情報入力シート'!Y119)</f>
        <v/>
      </c>
      <c r="Q98" s="267"/>
      <c r="R98" s="158" t="str">
        <f aca="false">IF('(入力①) 基本情報入力シート'!Z119="","",'(入力①) 基本情報入力シート'!Z119)</f>
        <v/>
      </c>
      <c r="S98" s="159" t="str">
        <f aca="false">IF('(入力①) 基本情報入力シート'!AA119="","",'(入力①) 基本情報入力シート'!AA119)</f>
        <v/>
      </c>
      <c r="T98" s="268"/>
      <c r="U98" s="269" t="e">
        <f aca="false">IF(P98="","",VLOOKUP(P98,))</f>
        <v>#N/A</v>
      </c>
      <c r="V98" s="270" t="s">
        <v>92</v>
      </c>
      <c r="W98" s="271"/>
      <c r="X98" s="272" t="s">
        <v>93</v>
      </c>
      <c r="Y98" s="271"/>
      <c r="Z98" s="273" t="s">
        <v>94</v>
      </c>
      <c r="AA98" s="271"/>
      <c r="AB98" s="270" t="s">
        <v>93</v>
      </c>
      <c r="AC98" s="271"/>
      <c r="AD98" s="270" t="s">
        <v>95</v>
      </c>
      <c r="AE98" s="274" t="s">
        <v>96</v>
      </c>
      <c r="AF98" s="275" t="str">
        <f aca="false">IF(W98&gt;=1,(AA98*12+AC98)-(W98*12+Y98)+1,"")</f>
        <v/>
      </c>
      <c r="AG98" s="276" t="s">
        <v>97</v>
      </c>
      <c r="AH98" s="277" t="str">
        <f aca="false">IFERROR(ROUNDDOWN(ROUND(R98*S98,0)*U98,0)*AF98,"")</f>
        <v/>
      </c>
      <c r="AI98" s="278"/>
      <c r="AJ98" s="279"/>
      <c r="AK98" s="278"/>
      <c r="AL98" s="281"/>
    </row>
    <row r="99" customFormat="false" ht="36.75" hidden="false" customHeight="true" outlineLevel="0" collapsed="false">
      <c r="A99" s="261" t="n">
        <f aca="false">A98+1</f>
        <v>88</v>
      </c>
      <c r="B99" s="262" t="str">
        <f aca="false">IF('(入力①) 基本情報入力シート'!C120="","",'(入力①) 基本情報入力シート'!C120)</f>
        <v/>
      </c>
      <c r="C99" s="263" t="str">
        <f aca="false">IF('(入力①) 基本情報入力シート'!D120="","",'(入力①) 基本情報入力シート'!D120)</f>
        <v/>
      </c>
      <c r="D99" s="263" t="str">
        <f aca="false">IF('(入力①) 基本情報入力シート'!E120="","",'(入力①) 基本情報入力シート'!E120)</f>
        <v/>
      </c>
      <c r="E99" s="263" t="str">
        <f aca="false">IF('(入力①) 基本情報入力シート'!F120="","",'(入力①) 基本情報入力シート'!F120)</f>
        <v/>
      </c>
      <c r="F99" s="263" t="str">
        <f aca="false">IF('(入力①) 基本情報入力シート'!G120="","",'(入力①) 基本情報入力シート'!G120)</f>
        <v/>
      </c>
      <c r="G99" s="263" t="str">
        <f aca="false">IF('(入力①) 基本情報入力シート'!H120="","",'(入力①) 基本情報入力シート'!H120)</f>
        <v/>
      </c>
      <c r="H99" s="263" t="str">
        <f aca="false">IF('(入力①) 基本情報入力シート'!I120="","",'(入力①) 基本情報入力シート'!I120)</f>
        <v/>
      </c>
      <c r="I99" s="263" t="str">
        <f aca="false">IF('(入力①) 基本情報入力シート'!J120="","",'(入力①) 基本情報入力シート'!J120)</f>
        <v/>
      </c>
      <c r="J99" s="263" t="str">
        <f aca="false">IF('(入力①) 基本情報入力シート'!K120="","",'(入力①) 基本情報入力シート'!K120)</f>
        <v/>
      </c>
      <c r="K99" s="264" t="str">
        <f aca="false">IF('(入力①) 基本情報入力シート'!L120="","",'(入力①) 基本情報入力シート'!L120)</f>
        <v/>
      </c>
      <c r="L99" s="265" t="str">
        <f aca="false">IF('(入力①) 基本情報入力シート'!M120="","",'(入力①) 基本情報入力シート'!M120)</f>
        <v/>
      </c>
      <c r="M99" s="265" t="str">
        <f aca="false">IF('(入力①) 基本情報入力シート'!R120="","",'(入力①) 基本情報入力シート'!R120)</f>
        <v/>
      </c>
      <c r="N99" s="265" t="str">
        <f aca="false">IF('(入力①) 基本情報入力シート'!W120="","",'(入力①) 基本情報入力シート'!W120)</f>
        <v/>
      </c>
      <c r="O99" s="261" t="str">
        <f aca="false">IF('(入力①) 基本情報入力シート'!X120="","",'(入力①) 基本情報入力シート'!X120)</f>
        <v/>
      </c>
      <c r="P99" s="266" t="str">
        <f aca="false">IF('(入力①) 基本情報入力シート'!Y120="","",'(入力①) 基本情報入力シート'!Y120)</f>
        <v/>
      </c>
      <c r="Q99" s="267"/>
      <c r="R99" s="158" t="str">
        <f aca="false">IF('(入力①) 基本情報入力シート'!Z120="","",'(入力①) 基本情報入力シート'!Z120)</f>
        <v/>
      </c>
      <c r="S99" s="159" t="str">
        <f aca="false">IF('(入力①) 基本情報入力シート'!AA120="","",'(入力①) 基本情報入力シート'!AA120)</f>
        <v/>
      </c>
      <c r="T99" s="268"/>
      <c r="U99" s="269" t="e">
        <f aca="false">IF(P99="","",VLOOKUP(P99,))</f>
        <v>#N/A</v>
      </c>
      <c r="V99" s="270" t="s">
        <v>92</v>
      </c>
      <c r="W99" s="271"/>
      <c r="X99" s="272" t="s">
        <v>93</v>
      </c>
      <c r="Y99" s="271"/>
      <c r="Z99" s="273" t="s">
        <v>94</v>
      </c>
      <c r="AA99" s="271"/>
      <c r="AB99" s="270" t="s">
        <v>93</v>
      </c>
      <c r="AC99" s="271"/>
      <c r="AD99" s="270" t="s">
        <v>95</v>
      </c>
      <c r="AE99" s="274" t="s">
        <v>96</v>
      </c>
      <c r="AF99" s="275" t="str">
        <f aca="false">IF(W99&gt;=1,(AA99*12+AC99)-(W99*12+Y99)+1,"")</f>
        <v/>
      </c>
      <c r="AG99" s="276" t="s">
        <v>97</v>
      </c>
      <c r="AH99" s="277" t="str">
        <f aca="false">IFERROR(ROUNDDOWN(ROUND(R99*S99,0)*U99,0)*AF99,"")</f>
        <v/>
      </c>
      <c r="AI99" s="278"/>
      <c r="AJ99" s="279"/>
      <c r="AK99" s="278"/>
      <c r="AL99" s="281"/>
    </row>
    <row r="100" customFormat="false" ht="36.75" hidden="false" customHeight="true" outlineLevel="0" collapsed="false">
      <c r="A100" s="261" t="n">
        <f aca="false">A99+1</f>
        <v>89</v>
      </c>
      <c r="B100" s="262" t="str">
        <f aca="false">IF('(入力①) 基本情報入力シート'!C121="","",'(入力①) 基本情報入力シート'!C121)</f>
        <v/>
      </c>
      <c r="C100" s="263" t="str">
        <f aca="false">IF('(入力①) 基本情報入力シート'!D121="","",'(入力①) 基本情報入力シート'!D121)</f>
        <v/>
      </c>
      <c r="D100" s="263" t="str">
        <f aca="false">IF('(入力①) 基本情報入力シート'!E121="","",'(入力①) 基本情報入力シート'!E121)</f>
        <v/>
      </c>
      <c r="E100" s="263" t="str">
        <f aca="false">IF('(入力①) 基本情報入力シート'!F121="","",'(入力①) 基本情報入力シート'!F121)</f>
        <v/>
      </c>
      <c r="F100" s="263" t="str">
        <f aca="false">IF('(入力①) 基本情報入力シート'!G121="","",'(入力①) 基本情報入力シート'!G121)</f>
        <v/>
      </c>
      <c r="G100" s="263" t="str">
        <f aca="false">IF('(入力①) 基本情報入力シート'!H121="","",'(入力①) 基本情報入力シート'!H121)</f>
        <v/>
      </c>
      <c r="H100" s="263" t="str">
        <f aca="false">IF('(入力①) 基本情報入力シート'!I121="","",'(入力①) 基本情報入力シート'!I121)</f>
        <v/>
      </c>
      <c r="I100" s="263" t="str">
        <f aca="false">IF('(入力①) 基本情報入力シート'!J121="","",'(入力①) 基本情報入力シート'!J121)</f>
        <v/>
      </c>
      <c r="J100" s="263" t="str">
        <f aca="false">IF('(入力①) 基本情報入力シート'!K121="","",'(入力①) 基本情報入力シート'!K121)</f>
        <v/>
      </c>
      <c r="K100" s="264" t="str">
        <f aca="false">IF('(入力①) 基本情報入力シート'!L121="","",'(入力①) 基本情報入力シート'!L121)</f>
        <v/>
      </c>
      <c r="L100" s="265" t="str">
        <f aca="false">IF('(入力①) 基本情報入力シート'!M121="","",'(入力①) 基本情報入力シート'!M121)</f>
        <v/>
      </c>
      <c r="M100" s="265" t="str">
        <f aca="false">IF('(入力①) 基本情報入力シート'!R121="","",'(入力①) 基本情報入力シート'!R121)</f>
        <v/>
      </c>
      <c r="N100" s="265" t="str">
        <f aca="false">IF('(入力①) 基本情報入力シート'!W121="","",'(入力①) 基本情報入力シート'!W121)</f>
        <v/>
      </c>
      <c r="O100" s="261" t="str">
        <f aca="false">IF('(入力①) 基本情報入力シート'!X121="","",'(入力①) 基本情報入力シート'!X121)</f>
        <v/>
      </c>
      <c r="P100" s="266" t="str">
        <f aca="false">IF('(入力①) 基本情報入力シート'!Y121="","",'(入力①) 基本情報入力シート'!Y121)</f>
        <v/>
      </c>
      <c r="Q100" s="267"/>
      <c r="R100" s="158" t="str">
        <f aca="false">IF('(入力①) 基本情報入力シート'!Z121="","",'(入力①) 基本情報入力シート'!Z121)</f>
        <v/>
      </c>
      <c r="S100" s="159" t="str">
        <f aca="false">IF('(入力①) 基本情報入力シート'!AA121="","",'(入力①) 基本情報入力シート'!AA121)</f>
        <v/>
      </c>
      <c r="T100" s="268"/>
      <c r="U100" s="269" t="e">
        <f aca="false">IF(P100="","",VLOOKUP(P100,))</f>
        <v>#N/A</v>
      </c>
      <c r="V100" s="270" t="s">
        <v>92</v>
      </c>
      <c r="W100" s="271"/>
      <c r="X100" s="272" t="s">
        <v>93</v>
      </c>
      <c r="Y100" s="271"/>
      <c r="Z100" s="273" t="s">
        <v>94</v>
      </c>
      <c r="AA100" s="271"/>
      <c r="AB100" s="270" t="s">
        <v>93</v>
      </c>
      <c r="AC100" s="271"/>
      <c r="AD100" s="270" t="s">
        <v>95</v>
      </c>
      <c r="AE100" s="274" t="s">
        <v>96</v>
      </c>
      <c r="AF100" s="275" t="str">
        <f aca="false">IF(W100&gt;=1,(AA100*12+AC100)-(W100*12+Y100)+1,"")</f>
        <v/>
      </c>
      <c r="AG100" s="276" t="s">
        <v>97</v>
      </c>
      <c r="AH100" s="277" t="str">
        <f aca="false">IFERROR(ROUNDDOWN(ROUND(R100*S100,0)*U100,0)*AF100,"")</f>
        <v/>
      </c>
      <c r="AI100" s="278"/>
      <c r="AJ100" s="279"/>
      <c r="AK100" s="278"/>
      <c r="AL100" s="281"/>
    </row>
    <row r="101" customFormat="false" ht="36.75" hidden="false" customHeight="true" outlineLevel="0" collapsed="false">
      <c r="A101" s="261" t="n">
        <f aca="false">A100+1</f>
        <v>90</v>
      </c>
      <c r="B101" s="262" t="str">
        <f aca="false">IF('(入力①) 基本情報入力シート'!C122="","",'(入力①) 基本情報入力シート'!C122)</f>
        <v/>
      </c>
      <c r="C101" s="263" t="str">
        <f aca="false">IF('(入力①) 基本情報入力シート'!D122="","",'(入力①) 基本情報入力シート'!D122)</f>
        <v/>
      </c>
      <c r="D101" s="263" t="str">
        <f aca="false">IF('(入力①) 基本情報入力シート'!E122="","",'(入力①) 基本情報入力シート'!E122)</f>
        <v/>
      </c>
      <c r="E101" s="263" t="str">
        <f aca="false">IF('(入力①) 基本情報入力シート'!F122="","",'(入力①) 基本情報入力シート'!F122)</f>
        <v/>
      </c>
      <c r="F101" s="263" t="str">
        <f aca="false">IF('(入力①) 基本情報入力シート'!G122="","",'(入力①) 基本情報入力シート'!G122)</f>
        <v/>
      </c>
      <c r="G101" s="263" t="str">
        <f aca="false">IF('(入力①) 基本情報入力シート'!H122="","",'(入力①) 基本情報入力シート'!H122)</f>
        <v/>
      </c>
      <c r="H101" s="263" t="str">
        <f aca="false">IF('(入力①) 基本情報入力シート'!I122="","",'(入力①) 基本情報入力シート'!I122)</f>
        <v/>
      </c>
      <c r="I101" s="263" t="str">
        <f aca="false">IF('(入力①) 基本情報入力シート'!J122="","",'(入力①) 基本情報入力シート'!J122)</f>
        <v/>
      </c>
      <c r="J101" s="263" t="str">
        <f aca="false">IF('(入力①) 基本情報入力シート'!K122="","",'(入力①) 基本情報入力シート'!K122)</f>
        <v/>
      </c>
      <c r="K101" s="264" t="str">
        <f aca="false">IF('(入力①) 基本情報入力シート'!L122="","",'(入力①) 基本情報入力シート'!L122)</f>
        <v/>
      </c>
      <c r="L101" s="265" t="str">
        <f aca="false">IF('(入力①) 基本情報入力シート'!M122="","",'(入力①) 基本情報入力シート'!M122)</f>
        <v/>
      </c>
      <c r="M101" s="265" t="str">
        <f aca="false">IF('(入力①) 基本情報入力シート'!R122="","",'(入力①) 基本情報入力シート'!R122)</f>
        <v/>
      </c>
      <c r="N101" s="265" t="str">
        <f aca="false">IF('(入力①) 基本情報入力シート'!W122="","",'(入力①) 基本情報入力シート'!W122)</f>
        <v/>
      </c>
      <c r="O101" s="261" t="str">
        <f aca="false">IF('(入力①) 基本情報入力シート'!X122="","",'(入力①) 基本情報入力シート'!X122)</f>
        <v/>
      </c>
      <c r="P101" s="266" t="str">
        <f aca="false">IF('(入力①) 基本情報入力シート'!Y122="","",'(入力①) 基本情報入力シート'!Y122)</f>
        <v/>
      </c>
      <c r="Q101" s="267"/>
      <c r="R101" s="158" t="str">
        <f aca="false">IF('(入力①) 基本情報入力シート'!Z122="","",'(入力①) 基本情報入力シート'!Z122)</f>
        <v/>
      </c>
      <c r="S101" s="159" t="str">
        <f aca="false">IF('(入力①) 基本情報入力シート'!AA122="","",'(入力①) 基本情報入力シート'!AA122)</f>
        <v/>
      </c>
      <c r="T101" s="268"/>
      <c r="U101" s="269" t="e">
        <f aca="false">IF(P101="","",VLOOKUP(P101,))</f>
        <v>#N/A</v>
      </c>
      <c r="V101" s="270" t="s">
        <v>92</v>
      </c>
      <c r="W101" s="271"/>
      <c r="X101" s="272" t="s">
        <v>93</v>
      </c>
      <c r="Y101" s="271"/>
      <c r="Z101" s="273" t="s">
        <v>94</v>
      </c>
      <c r="AA101" s="271"/>
      <c r="AB101" s="270" t="s">
        <v>93</v>
      </c>
      <c r="AC101" s="271"/>
      <c r="AD101" s="270" t="s">
        <v>95</v>
      </c>
      <c r="AE101" s="274" t="s">
        <v>96</v>
      </c>
      <c r="AF101" s="275" t="str">
        <f aca="false">IF(W101&gt;=1,(AA101*12+AC101)-(W101*12+Y101)+1,"")</f>
        <v/>
      </c>
      <c r="AG101" s="276" t="s">
        <v>97</v>
      </c>
      <c r="AH101" s="277" t="str">
        <f aca="false">IFERROR(ROUNDDOWN(ROUND(R101*S101,0)*U101,0)*AF101,"")</f>
        <v/>
      </c>
      <c r="AI101" s="278"/>
      <c r="AJ101" s="279"/>
      <c r="AK101" s="278"/>
      <c r="AL101" s="281"/>
    </row>
    <row r="102" customFormat="false" ht="36.75" hidden="false" customHeight="true" outlineLevel="0" collapsed="false">
      <c r="A102" s="261" t="n">
        <f aca="false">A101+1</f>
        <v>91</v>
      </c>
      <c r="B102" s="262" t="str">
        <f aca="false">IF('(入力①) 基本情報入力シート'!C123="","",'(入力①) 基本情報入力シート'!C123)</f>
        <v/>
      </c>
      <c r="C102" s="263" t="str">
        <f aca="false">IF('(入力①) 基本情報入力シート'!D123="","",'(入力①) 基本情報入力シート'!D123)</f>
        <v/>
      </c>
      <c r="D102" s="263" t="str">
        <f aca="false">IF('(入力①) 基本情報入力シート'!E123="","",'(入力①) 基本情報入力シート'!E123)</f>
        <v/>
      </c>
      <c r="E102" s="263" t="str">
        <f aca="false">IF('(入力①) 基本情報入力シート'!F123="","",'(入力①) 基本情報入力シート'!F123)</f>
        <v/>
      </c>
      <c r="F102" s="263" t="str">
        <f aca="false">IF('(入力①) 基本情報入力シート'!G123="","",'(入力①) 基本情報入力シート'!G123)</f>
        <v/>
      </c>
      <c r="G102" s="263" t="str">
        <f aca="false">IF('(入力①) 基本情報入力シート'!H123="","",'(入力①) 基本情報入力シート'!H123)</f>
        <v/>
      </c>
      <c r="H102" s="263" t="str">
        <f aca="false">IF('(入力①) 基本情報入力シート'!I123="","",'(入力①) 基本情報入力シート'!I123)</f>
        <v/>
      </c>
      <c r="I102" s="263" t="str">
        <f aca="false">IF('(入力①) 基本情報入力シート'!J123="","",'(入力①) 基本情報入力シート'!J123)</f>
        <v/>
      </c>
      <c r="J102" s="263" t="str">
        <f aca="false">IF('(入力①) 基本情報入力シート'!K123="","",'(入力①) 基本情報入力シート'!K123)</f>
        <v/>
      </c>
      <c r="K102" s="264" t="str">
        <f aca="false">IF('(入力①) 基本情報入力シート'!L123="","",'(入力①) 基本情報入力シート'!L123)</f>
        <v/>
      </c>
      <c r="L102" s="265" t="str">
        <f aca="false">IF('(入力①) 基本情報入力シート'!M123="","",'(入力①) 基本情報入力シート'!M123)</f>
        <v/>
      </c>
      <c r="M102" s="265" t="str">
        <f aca="false">IF('(入力①) 基本情報入力シート'!R123="","",'(入力①) 基本情報入力シート'!R123)</f>
        <v/>
      </c>
      <c r="N102" s="265" t="str">
        <f aca="false">IF('(入力①) 基本情報入力シート'!W123="","",'(入力①) 基本情報入力シート'!W123)</f>
        <v/>
      </c>
      <c r="O102" s="261" t="str">
        <f aca="false">IF('(入力①) 基本情報入力シート'!X123="","",'(入力①) 基本情報入力シート'!X123)</f>
        <v/>
      </c>
      <c r="P102" s="266" t="str">
        <f aca="false">IF('(入力①) 基本情報入力シート'!Y123="","",'(入力①) 基本情報入力シート'!Y123)</f>
        <v/>
      </c>
      <c r="Q102" s="267"/>
      <c r="R102" s="158" t="str">
        <f aca="false">IF('(入力①) 基本情報入力シート'!Z123="","",'(入力①) 基本情報入力シート'!Z123)</f>
        <v/>
      </c>
      <c r="S102" s="159" t="str">
        <f aca="false">IF('(入力①) 基本情報入力シート'!AA123="","",'(入力①) 基本情報入力シート'!AA123)</f>
        <v/>
      </c>
      <c r="T102" s="268"/>
      <c r="U102" s="269" t="e">
        <f aca="false">IF(P102="","",VLOOKUP(P102,))</f>
        <v>#N/A</v>
      </c>
      <c r="V102" s="270" t="s">
        <v>92</v>
      </c>
      <c r="W102" s="271"/>
      <c r="X102" s="272" t="s">
        <v>93</v>
      </c>
      <c r="Y102" s="271"/>
      <c r="Z102" s="273" t="s">
        <v>94</v>
      </c>
      <c r="AA102" s="271"/>
      <c r="AB102" s="270" t="s">
        <v>93</v>
      </c>
      <c r="AC102" s="271"/>
      <c r="AD102" s="270" t="s">
        <v>95</v>
      </c>
      <c r="AE102" s="274" t="s">
        <v>96</v>
      </c>
      <c r="AF102" s="275" t="str">
        <f aca="false">IF(W102&gt;=1,(AA102*12+AC102)-(W102*12+Y102)+1,"")</f>
        <v/>
      </c>
      <c r="AG102" s="276" t="s">
        <v>97</v>
      </c>
      <c r="AH102" s="277" t="str">
        <f aca="false">IFERROR(ROUNDDOWN(ROUND(R102*S102,0)*U102,0)*AF102,"")</f>
        <v/>
      </c>
      <c r="AI102" s="278"/>
      <c r="AJ102" s="279"/>
      <c r="AK102" s="278"/>
      <c r="AL102" s="281"/>
    </row>
    <row r="103" customFormat="false" ht="36.75" hidden="false" customHeight="true" outlineLevel="0" collapsed="false">
      <c r="A103" s="261" t="n">
        <f aca="false">A102+1</f>
        <v>92</v>
      </c>
      <c r="B103" s="262" t="str">
        <f aca="false">IF('(入力①) 基本情報入力シート'!C124="","",'(入力①) 基本情報入力シート'!C124)</f>
        <v/>
      </c>
      <c r="C103" s="263" t="str">
        <f aca="false">IF('(入力①) 基本情報入力シート'!D124="","",'(入力①) 基本情報入力シート'!D124)</f>
        <v/>
      </c>
      <c r="D103" s="263" t="str">
        <f aca="false">IF('(入力①) 基本情報入力シート'!E124="","",'(入力①) 基本情報入力シート'!E124)</f>
        <v/>
      </c>
      <c r="E103" s="263" t="str">
        <f aca="false">IF('(入力①) 基本情報入力シート'!F124="","",'(入力①) 基本情報入力シート'!F124)</f>
        <v/>
      </c>
      <c r="F103" s="263" t="str">
        <f aca="false">IF('(入力①) 基本情報入力シート'!G124="","",'(入力①) 基本情報入力シート'!G124)</f>
        <v/>
      </c>
      <c r="G103" s="263" t="str">
        <f aca="false">IF('(入力①) 基本情報入力シート'!H124="","",'(入力①) 基本情報入力シート'!H124)</f>
        <v/>
      </c>
      <c r="H103" s="263" t="str">
        <f aca="false">IF('(入力①) 基本情報入力シート'!I124="","",'(入力①) 基本情報入力シート'!I124)</f>
        <v/>
      </c>
      <c r="I103" s="263" t="str">
        <f aca="false">IF('(入力①) 基本情報入力シート'!J124="","",'(入力①) 基本情報入力シート'!J124)</f>
        <v/>
      </c>
      <c r="J103" s="263" t="str">
        <f aca="false">IF('(入力①) 基本情報入力シート'!K124="","",'(入力①) 基本情報入力シート'!K124)</f>
        <v/>
      </c>
      <c r="K103" s="264" t="str">
        <f aca="false">IF('(入力①) 基本情報入力シート'!L124="","",'(入力①) 基本情報入力シート'!L124)</f>
        <v/>
      </c>
      <c r="L103" s="265" t="str">
        <f aca="false">IF('(入力①) 基本情報入力シート'!M124="","",'(入力①) 基本情報入力シート'!M124)</f>
        <v/>
      </c>
      <c r="M103" s="265" t="str">
        <f aca="false">IF('(入力①) 基本情報入力シート'!R124="","",'(入力①) 基本情報入力シート'!R124)</f>
        <v/>
      </c>
      <c r="N103" s="265" t="str">
        <f aca="false">IF('(入力①) 基本情報入力シート'!W124="","",'(入力①) 基本情報入力シート'!W124)</f>
        <v/>
      </c>
      <c r="O103" s="261" t="str">
        <f aca="false">IF('(入力①) 基本情報入力シート'!X124="","",'(入力①) 基本情報入力シート'!X124)</f>
        <v/>
      </c>
      <c r="P103" s="266" t="str">
        <f aca="false">IF('(入力①) 基本情報入力シート'!Y124="","",'(入力①) 基本情報入力シート'!Y124)</f>
        <v/>
      </c>
      <c r="Q103" s="267"/>
      <c r="R103" s="158" t="str">
        <f aca="false">IF('(入力①) 基本情報入力シート'!Z124="","",'(入力①) 基本情報入力シート'!Z124)</f>
        <v/>
      </c>
      <c r="S103" s="159" t="str">
        <f aca="false">IF('(入力①) 基本情報入力シート'!AA124="","",'(入力①) 基本情報入力シート'!AA124)</f>
        <v/>
      </c>
      <c r="T103" s="268"/>
      <c r="U103" s="269" t="e">
        <f aca="false">IF(P103="","",VLOOKUP(P103,))</f>
        <v>#N/A</v>
      </c>
      <c r="V103" s="270" t="s">
        <v>92</v>
      </c>
      <c r="W103" s="271"/>
      <c r="X103" s="272" t="s">
        <v>93</v>
      </c>
      <c r="Y103" s="271"/>
      <c r="Z103" s="273" t="s">
        <v>94</v>
      </c>
      <c r="AA103" s="271"/>
      <c r="AB103" s="270" t="s">
        <v>93</v>
      </c>
      <c r="AC103" s="271"/>
      <c r="AD103" s="270" t="s">
        <v>95</v>
      </c>
      <c r="AE103" s="274" t="s">
        <v>96</v>
      </c>
      <c r="AF103" s="275" t="str">
        <f aca="false">IF(W103&gt;=1,(AA103*12+AC103)-(W103*12+Y103)+1,"")</f>
        <v/>
      </c>
      <c r="AG103" s="276" t="s">
        <v>97</v>
      </c>
      <c r="AH103" s="277" t="str">
        <f aca="false">IFERROR(ROUNDDOWN(ROUND(R103*S103,0)*U103,0)*AF103,"")</f>
        <v/>
      </c>
      <c r="AI103" s="278"/>
      <c r="AJ103" s="279"/>
      <c r="AK103" s="278"/>
      <c r="AL103" s="281"/>
    </row>
    <row r="104" customFormat="false" ht="36.75" hidden="false" customHeight="true" outlineLevel="0" collapsed="false">
      <c r="A104" s="261" t="n">
        <f aca="false">A103+1</f>
        <v>93</v>
      </c>
      <c r="B104" s="262" t="str">
        <f aca="false">IF('(入力①) 基本情報入力シート'!C125="","",'(入力①) 基本情報入力シート'!C125)</f>
        <v/>
      </c>
      <c r="C104" s="263" t="str">
        <f aca="false">IF('(入力①) 基本情報入力シート'!D125="","",'(入力①) 基本情報入力シート'!D125)</f>
        <v/>
      </c>
      <c r="D104" s="263" t="str">
        <f aca="false">IF('(入力①) 基本情報入力シート'!E125="","",'(入力①) 基本情報入力シート'!E125)</f>
        <v/>
      </c>
      <c r="E104" s="263" t="str">
        <f aca="false">IF('(入力①) 基本情報入力シート'!F125="","",'(入力①) 基本情報入力シート'!F125)</f>
        <v/>
      </c>
      <c r="F104" s="263" t="str">
        <f aca="false">IF('(入力①) 基本情報入力シート'!G125="","",'(入力①) 基本情報入力シート'!G125)</f>
        <v/>
      </c>
      <c r="G104" s="263" t="str">
        <f aca="false">IF('(入力①) 基本情報入力シート'!H125="","",'(入力①) 基本情報入力シート'!H125)</f>
        <v/>
      </c>
      <c r="H104" s="263" t="str">
        <f aca="false">IF('(入力①) 基本情報入力シート'!I125="","",'(入力①) 基本情報入力シート'!I125)</f>
        <v/>
      </c>
      <c r="I104" s="263" t="str">
        <f aca="false">IF('(入力①) 基本情報入力シート'!J125="","",'(入力①) 基本情報入力シート'!J125)</f>
        <v/>
      </c>
      <c r="J104" s="263" t="str">
        <f aca="false">IF('(入力①) 基本情報入力シート'!K125="","",'(入力①) 基本情報入力シート'!K125)</f>
        <v/>
      </c>
      <c r="K104" s="264" t="str">
        <f aca="false">IF('(入力①) 基本情報入力シート'!L125="","",'(入力①) 基本情報入力シート'!L125)</f>
        <v/>
      </c>
      <c r="L104" s="265" t="str">
        <f aca="false">IF('(入力①) 基本情報入力シート'!M125="","",'(入力①) 基本情報入力シート'!M125)</f>
        <v/>
      </c>
      <c r="M104" s="265" t="str">
        <f aca="false">IF('(入力①) 基本情報入力シート'!R125="","",'(入力①) 基本情報入力シート'!R125)</f>
        <v/>
      </c>
      <c r="N104" s="265" t="str">
        <f aca="false">IF('(入力①) 基本情報入力シート'!W125="","",'(入力①) 基本情報入力シート'!W125)</f>
        <v/>
      </c>
      <c r="O104" s="261" t="str">
        <f aca="false">IF('(入力①) 基本情報入力シート'!X125="","",'(入力①) 基本情報入力シート'!X125)</f>
        <v/>
      </c>
      <c r="P104" s="266" t="str">
        <f aca="false">IF('(入力①) 基本情報入力シート'!Y125="","",'(入力①) 基本情報入力シート'!Y125)</f>
        <v/>
      </c>
      <c r="Q104" s="267"/>
      <c r="R104" s="158" t="str">
        <f aca="false">IF('(入力①) 基本情報入力シート'!Z125="","",'(入力①) 基本情報入力シート'!Z125)</f>
        <v/>
      </c>
      <c r="S104" s="159" t="str">
        <f aca="false">IF('(入力①) 基本情報入力シート'!AA125="","",'(入力①) 基本情報入力シート'!AA125)</f>
        <v/>
      </c>
      <c r="T104" s="268"/>
      <c r="U104" s="269" t="e">
        <f aca="false">IF(P104="","",VLOOKUP(P104,))</f>
        <v>#N/A</v>
      </c>
      <c r="V104" s="270" t="s">
        <v>92</v>
      </c>
      <c r="W104" s="271"/>
      <c r="X104" s="272" t="s">
        <v>93</v>
      </c>
      <c r="Y104" s="271"/>
      <c r="Z104" s="273" t="s">
        <v>94</v>
      </c>
      <c r="AA104" s="271"/>
      <c r="AB104" s="270" t="s">
        <v>93</v>
      </c>
      <c r="AC104" s="271"/>
      <c r="AD104" s="270" t="s">
        <v>95</v>
      </c>
      <c r="AE104" s="274" t="s">
        <v>96</v>
      </c>
      <c r="AF104" s="275" t="str">
        <f aca="false">IF(W104&gt;=1,(AA104*12+AC104)-(W104*12+Y104)+1,"")</f>
        <v/>
      </c>
      <c r="AG104" s="276" t="s">
        <v>97</v>
      </c>
      <c r="AH104" s="277" t="str">
        <f aca="false">IFERROR(ROUNDDOWN(ROUND(R104*S104,0)*U104,0)*AF104,"")</f>
        <v/>
      </c>
      <c r="AI104" s="278"/>
      <c r="AJ104" s="279"/>
      <c r="AK104" s="278"/>
      <c r="AL104" s="281"/>
    </row>
    <row r="105" customFormat="false" ht="36.75" hidden="false" customHeight="true" outlineLevel="0" collapsed="false">
      <c r="A105" s="261" t="n">
        <f aca="false">A104+1</f>
        <v>94</v>
      </c>
      <c r="B105" s="262" t="str">
        <f aca="false">IF('(入力①) 基本情報入力シート'!C126="","",'(入力①) 基本情報入力シート'!C126)</f>
        <v/>
      </c>
      <c r="C105" s="263" t="str">
        <f aca="false">IF('(入力①) 基本情報入力シート'!D126="","",'(入力①) 基本情報入力シート'!D126)</f>
        <v/>
      </c>
      <c r="D105" s="263" t="str">
        <f aca="false">IF('(入力①) 基本情報入力シート'!E126="","",'(入力①) 基本情報入力シート'!E126)</f>
        <v/>
      </c>
      <c r="E105" s="263" t="str">
        <f aca="false">IF('(入力①) 基本情報入力シート'!F126="","",'(入力①) 基本情報入力シート'!F126)</f>
        <v/>
      </c>
      <c r="F105" s="263" t="str">
        <f aca="false">IF('(入力①) 基本情報入力シート'!G126="","",'(入力①) 基本情報入力シート'!G126)</f>
        <v/>
      </c>
      <c r="G105" s="263" t="str">
        <f aca="false">IF('(入力①) 基本情報入力シート'!H126="","",'(入力①) 基本情報入力シート'!H126)</f>
        <v/>
      </c>
      <c r="H105" s="263" t="str">
        <f aca="false">IF('(入力①) 基本情報入力シート'!I126="","",'(入力①) 基本情報入力シート'!I126)</f>
        <v/>
      </c>
      <c r="I105" s="263" t="str">
        <f aca="false">IF('(入力①) 基本情報入力シート'!J126="","",'(入力①) 基本情報入力シート'!J126)</f>
        <v/>
      </c>
      <c r="J105" s="263" t="str">
        <f aca="false">IF('(入力①) 基本情報入力シート'!K126="","",'(入力①) 基本情報入力シート'!K126)</f>
        <v/>
      </c>
      <c r="K105" s="264" t="str">
        <f aca="false">IF('(入力①) 基本情報入力シート'!L126="","",'(入力①) 基本情報入力シート'!L126)</f>
        <v/>
      </c>
      <c r="L105" s="265" t="str">
        <f aca="false">IF('(入力①) 基本情報入力シート'!M126="","",'(入力①) 基本情報入力シート'!M126)</f>
        <v/>
      </c>
      <c r="M105" s="265" t="str">
        <f aca="false">IF('(入力①) 基本情報入力シート'!R126="","",'(入力①) 基本情報入力シート'!R126)</f>
        <v/>
      </c>
      <c r="N105" s="265" t="str">
        <f aca="false">IF('(入力①) 基本情報入力シート'!W126="","",'(入力①) 基本情報入力シート'!W126)</f>
        <v/>
      </c>
      <c r="O105" s="261" t="str">
        <f aca="false">IF('(入力①) 基本情報入力シート'!X126="","",'(入力①) 基本情報入力シート'!X126)</f>
        <v/>
      </c>
      <c r="P105" s="266" t="str">
        <f aca="false">IF('(入力①) 基本情報入力シート'!Y126="","",'(入力①) 基本情報入力シート'!Y126)</f>
        <v/>
      </c>
      <c r="Q105" s="267"/>
      <c r="R105" s="158" t="str">
        <f aca="false">IF('(入力①) 基本情報入力シート'!Z126="","",'(入力①) 基本情報入力シート'!Z126)</f>
        <v/>
      </c>
      <c r="S105" s="159" t="str">
        <f aca="false">IF('(入力①) 基本情報入力シート'!AA126="","",'(入力①) 基本情報入力シート'!AA126)</f>
        <v/>
      </c>
      <c r="T105" s="268"/>
      <c r="U105" s="269" t="e">
        <f aca="false">IF(P105="","",VLOOKUP(P105,))</f>
        <v>#N/A</v>
      </c>
      <c r="V105" s="270" t="s">
        <v>92</v>
      </c>
      <c r="W105" s="271"/>
      <c r="X105" s="272" t="s">
        <v>93</v>
      </c>
      <c r="Y105" s="271"/>
      <c r="Z105" s="273" t="s">
        <v>94</v>
      </c>
      <c r="AA105" s="271"/>
      <c r="AB105" s="270" t="s">
        <v>93</v>
      </c>
      <c r="AC105" s="271"/>
      <c r="AD105" s="270" t="s">
        <v>95</v>
      </c>
      <c r="AE105" s="274" t="s">
        <v>96</v>
      </c>
      <c r="AF105" s="275" t="str">
        <f aca="false">IF(W105&gt;=1,(AA105*12+AC105)-(W105*12+Y105)+1,"")</f>
        <v/>
      </c>
      <c r="AG105" s="276" t="s">
        <v>97</v>
      </c>
      <c r="AH105" s="277" t="str">
        <f aca="false">IFERROR(ROUNDDOWN(ROUND(R105*S105,0)*U105,0)*AF105,"")</f>
        <v/>
      </c>
      <c r="AI105" s="278"/>
      <c r="AJ105" s="279"/>
      <c r="AK105" s="278"/>
      <c r="AL105" s="281"/>
    </row>
    <row r="106" customFormat="false" ht="36.75" hidden="false" customHeight="true" outlineLevel="0" collapsed="false">
      <c r="A106" s="261" t="n">
        <f aca="false">A105+1</f>
        <v>95</v>
      </c>
      <c r="B106" s="262" t="str">
        <f aca="false">IF('(入力①) 基本情報入力シート'!C127="","",'(入力①) 基本情報入力シート'!C127)</f>
        <v/>
      </c>
      <c r="C106" s="263" t="str">
        <f aca="false">IF('(入力①) 基本情報入力シート'!D127="","",'(入力①) 基本情報入力シート'!D127)</f>
        <v/>
      </c>
      <c r="D106" s="263" t="str">
        <f aca="false">IF('(入力①) 基本情報入力シート'!E127="","",'(入力①) 基本情報入力シート'!E127)</f>
        <v/>
      </c>
      <c r="E106" s="263" t="str">
        <f aca="false">IF('(入力①) 基本情報入力シート'!F127="","",'(入力①) 基本情報入力シート'!F127)</f>
        <v/>
      </c>
      <c r="F106" s="263" t="str">
        <f aca="false">IF('(入力①) 基本情報入力シート'!G127="","",'(入力①) 基本情報入力シート'!G127)</f>
        <v/>
      </c>
      <c r="G106" s="263" t="str">
        <f aca="false">IF('(入力①) 基本情報入力シート'!H127="","",'(入力①) 基本情報入力シート'!H127)</f>
        <v/>
      </c>
      <c r="H106" s="263" t="str">
        <f aca="false">IF('(入力①) 基本情報入力シート'!I127="","",'(入力①) 基本情報入力シート'!I127)</f>
        <v/>
      </c>
      <c r="I106" s="263" t="str">
        <f aca="false">IF('(入力①) 基本情報入力シート'!J127="","",'(入力①) 基本情報入力シート'!J127)</f>
        <v/>
      </c>
      <c r="J106" s="263" t="str">
        <f aca="false">IF('(入力①) 基本情報入力シート'!K127="","",'(入力①) 基本情報入力シート'!K127)</f>
        <v/>
      </c>
      <c r="K106" s="264" t="str">
        <f aca="false">IF('(入力①) 基本情報入力シート'!L127="","",'(入力①) 基本情報入力シート'!L127)</f>
        <v/>
      </c>
      <c r="L106" s="265" t="str">
        <f aca="false">IF('(入力①) 基本情報入力シート'!M127="","",'(入力①) 基本情報入力シート'!M127)</f>
        <v/>
      </c>
      <c r="M106" s="265" t="str">
        <f aca="false">IF('(入力①) 基本情報入力シート'!R127="","",'(入力①) 基本情報入力シート'!R127)</f>
        <v/>
      </c>
      <c r="N106" s="265" t="str">
        <f aca="false">IF('(入力①) 基本情報入力シート'!W127="","",'(入力①) 基本情報入力シート'!W127)</f>
        <v/>
      </c>
      <c r="O106" s="261" t="str">
        <f aca="false">IF('(入力①) 基本情報入力シート'!X127="","",'(入力①) 基本情報入力シート'!X127)</f>
        <v/>
      </c>
      <c r="P106" s="266" t="str">
        <f aca="false">IF('(入力①) 基本情報入力シート'!Y127="","",'(入力①) 基本情報入力シート'!Y127)</f>
        <v/>
      </c>
      <c r="Q106" s="267"/>
      <c r="R106" s="158" t="str">
        <f aca="false">IF('(入力①) 基本情報入力シート'!Z127="","",'(入力①) 基本情報入力シート'!Z127)</f>
        <v/>
      </c>
      <c r="S106" s="159" t="str">
        <f aca="false">IF('(入力①) 基本情報入力シート'!AA127="","",'(入力①) 基本情報入力シート'!AA127)</f>
        <v/>
      </c>
      <c r="T106" s="268"/>
      <c r="U106" s="269" t="e">
        <f aca="false">IF(P106="","",VLOOKUP(P106,))</f>
        <v>#N/A</v>
      </c>
      <c r="V106" s="270" t="s">
        <v>92</v>
      </c>
      <c r="W106" s="271"/>
      <c r="X106" s="272" t="s">
        <v>93</v>
      </c>
      <c r="Y106" s="271"/>
      <c r="Z106" s="273" t="s">
        <v>94</v>
      </c>
      <c r="AA106" s="271"/>
      <c r="AB106" s="270" t="s">
        <v>93</v>
      </c>
      <c r="AC106" s="271"/>
      <c r="AD106" s="270" t="s">
        <v>95</v>
      </c>
      <c r="AE106" s="274" t="s">
        <v>96</v>
      </c>
      <c r="AF106" s="275" t="str">
        <f aca="false">IF(W106&gt;=1,(AA106*12+AC106)-(W106*12+Y106)+1,"")</f>
        <v/>
      </c>
      <c r="AG106" s="276" t="s">
        <v>97</v>
      </c>
      <c r="AH106" s="277" t="str">
        <f aca="false">IFERROR(ROUNDDOWN(ROUND(R106*S106,0)*U106,0)*AF106,"")</f>
        <v/>
      </c>
      <c r="AI106" s="278"/>
      <c r="AJ106" s="279"/>
      <c r="AK106" s="278"/>
      <c r="AL106" s="281"/>
    </row>
    <row r="107" customFormat="false" ht="36.75" hidden="false" customHeight="true" outlineLevel="0" collapsed="false">
      <c r="A107" s="261" t="n">
        <f aca="false">A106+1</f>
        <v>96</v>
      </c>
      <c r="B107" s="262" t="str">
        <f aca="false">IF('(入力①) 基本情報入力シート'!C128="","",'(入力①) 基本情報入力シート'!C128)</f>
        <v/>
      </c>
      <c r="C107" s="263" t="str">
        <f aca="false">IF('(入力①) 基本情報入力シート'!D128="","",'(入力①) 基本情報入力シート'!D128)</f>
        <v/>
      </c>
      <c r="D107" s="263" t="str">
        <f aca="false">IF('(入力①) 基本情報入力シート'!E128="","",'(入力①) 基本情報入力シート'!E128)</f>
        <v/>
      </c>
      <c r="E107" s="263" t="str">
        <f aca="false">IF('(入力①) 基本情報入力シート'!F128="","",'(入力①) 基本情報入力シート'!F128)</f>
        <v/>
      </c>
      <c r="F107" s="263" t="str">
        <f aca="false">IF('(入力①) 基本情報入力シート'!G128="","",'(入力①) 基本情報入力シート'!G128)</f>
        <v/>
      </c>
      <c r="G107" s="263" t="str">
        <f aca="false">IF('(入力①) 基本情報入力シート'!H128="","",'(入力①) 基本情報入力シート'!H128)</f>
        <v/>
      </c>
      <c r="H107" s="263" t="str">
        <f aca="false">IF('(入力①) 基本情報入力シート'!I128="","",'(入力①) 基本情報入力シート'!I128)</f>
        <v/>
      </c>
      <c r="I107" s="263" t="str">
        <f aca="false">IF('(入力①) 基本情報入力シート'!J128="","",'(入力①) 基本情報入力シート'!J128)</f>
        <v/>
      </c>
      <c r="J107" s="263" t="str">
        <f aca="false">IF('(入力①) 基本情報入力シート'!K128="","",'(入力①) 基本情報入力シート'!K128)</f>
        <v/>
      </c>
      <c r="K107" s="264" t="str">
        <f aca="false">IF('(入力①) 基本情報入力シート'!L128="","",'(入力①) 基本情報入力シート'!L128)</f>
        <v/>
      </c>
      <c r="L107" s="265" t="str">
        <f aca="false">IF('(入力①) 基本情報入力シート'!M128="","",'(入力①) 基本情報入力シート'!M128)</f>
        <v/>
      </c>
      <c r="M107" s="265" t="str">
        <f aca="false">IF('(入力①) 基本情報入力シート'!R128="","",'(入力①) 基本情報入力シート'!R128)</f>
        <v/>
      </c>
      <c r="N107" s="265" t="str">
        <f aca="false">IF('(入力①) 基本情報入力シート'!W128="","",'(入力①) 基本情報入力シート'!W128)</f>
        <v/>
      </c>
      <c r="O107" s="261" t="str">
        <f aca="false">IF('(入力①) 基本情報入力シート'!X128="","",'(入力①) 基本情報入力シート'!X128)</f>
        <v/>
      </c>
      <c r="P107" s="266" t="str">
        <f aca="false">IF('(入力①) 基本情報入力シート'!Y128="","",'(入力①) 基本情報入力シート'!Y128)</f>
        <v/>
      </c>
      <c r="Q107" s="267"/>
      <c r="R107" s="158" t="str">
        <f aca="false">IF('(入力①) 基本情報入力シート'!Z128="","",'(入力①) 基本情報入力シート'!Z128)</f>
        <v/>
      </c>
      <c r="S107" s="159" t="str">
        <f aca="false">IF('(入力①) 基本情報入力シート'!AA128="","",'(入力①) 基本情報入力シート'!AA128)</f>
        <v/>
      </c>
      <c r="T107" s="268"/>
      <c r="U107" s="269" t="e">
        <f aca="false">IF(P107="","",VLOOKUP(P107,))</f>
        <v>#N/A</v>
      </c>
      <c r="V107" s="270" t="s">
        <v>92</v>
      </c>
      <c r="W107" s="271"/>
      <c r="X107" s="272" t="s">
        <v>93</v>
      </c>
      <c r="Y107" s="271"/>
      <c r="Z107" s="273" t="s">
        <v>94</v>
      </c>
      <c r="AA107" s="271"/>
      <c r="AB107" s="270" t="s">
        <v>93</v>
      </c>
      <c r="AC107" s="271"/>
      <c r="AD107" s="270" t="s">
        <v>95</v>
      </c>
      <c r="AE107" s="274" t="s">
        <v>96</v>
      </c>
      <c r="AF107" s="275" t="str">
        <f aca="false">IF(W107&gt;=1,(AA107*12+AC107)-(W107*12+Y107)+1,"")</f>
        <v/>
      </c>
      <c r="AG107" s="276" t="s">
        <v>97</v>
      </c>
      <c r="AH107" s="277" t="str">
        <f aca="false">IFERROR(ROUNDDOWN(ROUND(R107*S107,0)*U107,0)*AF107,"")</f>
        <v/>
      </c>
      <c r="AI107" s="278"/>
      <c r="AJ107" s="279"/>
      <c r="AK107" s="278"/>
      <c r="AL107" s="281"/>
    </row>
    <row r="108" customFormat="false" ht="36.75" hidden="false" customHeight="true" outlineLevel="0" collapsed="false">
      <c r="A108" s="261" t="n">
        <f aca="false">A107+1</f>
        <v>97</v>
      </c>
      <c r="B108" s="262" t="str">
        <f aca="false">IF('(入力①) 基本情報入力シート'!C129="","",'(入力①) 基本情報入力シート'!C129)</f>
        <v/>
      </c>
      <c r="C108" s="263" t="str">
        <f aca="false">IF('(入力①) 基本情報入力シート'!D129="","",'(入力①) 基本情報入力シート'!D129)</f>
        <v/>
      </c>
      <c r="D108" s="263" t="str">
        <f aca="false">IF('(入力①) 基本情報入力シート'!E129="","",'(入力①) 基本情報入力シート'!E129)</f>
        <v/>
      </c>
      <c r="E108" s="263" t="str">
        <f aca="false">IF('(入力①) 基本情報入力シート'!F129="","",'(入力①) 基本情報入力シート'!F129)</f>
        <v/>
      </c>
      <c r="F108" s="263" t="str">
        <f aca="false">IF('(入力①) 基本情報入力シート'!G129="","",'(入力①) 基本情報入力シート'!G129)</f>
        <v/>
      </c>
      <c r="G108" s="263" t="str">
        <f aca="false">IF('(入力①) 基本情報入力シート'!H129="","",'(入力①) 基本情報入力シート'!H129)</f>
        <v/>
      </c>
      <c r="H108" s="263" t="str">
        <f aca="false">IF('(入力①) 基本情報入力シート'!I129="","",'(入力①) 基本情報入力シート'!I129)</f>
        <v/>
      </c>
      <c r="I108" s="263" t="str">
        <f aca="false">IF('(入力①) 基本情報入力シート'!J129="","",'(入力①) 基本情報入力シート'!J129)</f>
        <v/>
      </c>
      <c r="J108" s="263" t="str">
        <f aca="false">IF('(入力①) 基本情報入力シート'!K129="","",'(入力①) 基本情報入力シート'!K129)</f>
        <v/>
      </c>
      <c r="K108" s="264" t="str">
        <f aca="false">IF('(入力①) 基本情報入力シート'!L129="","",'(入力①) 基本情報入力シート'!L129)</f>
        <v/>
      </c>
      <c r="L108" s="265" t="str">
        <f aca="false">IF('(入力①) 基本情報入力シート'!M129="","",'(入力①) 基本情報入力シート'!M129)</f>
        <v/>
      </c>
      <c r="M108" s="265" t="str">
        <f aca="false">IF('(入力①) 基本情報入力シート'!R129="","",'(入力①) 基本情報入力シート'!R129)</f>
        <v/>
      </c>
      <c r="N108" s="265" t="str">
        <f aca="false">IF('(入力①) 基本情報入力シート'!W129="","",'(入力①) 基本情報入力シート'!W129)</f>
        <v/>
      </c>
      <c r="O108" s="261" t="str">
        <f aca="false">IF('(入力①) 基本情報入力シート'!X129="","",'(入力①) 基本情報入力シート'!X129)</f>
        <v/>
      </c>
      <c r="P108" s="266" t="str">
        <f aca="false">IF('(入力①) 基本情報入力シート'!Y129="","",'(入力①) 基本情報入力シート'!Y129)</f>
        <v/>
      </c>
      <c r="Q108" s="267"/>
      <c r="R108" s="158" t="str">
        <f aca="false">IF('(入力①) 基本情報入力シート'!Z129="","",'(入力①) 基本情報入力シート'!Z129)</f>
        <v/>
      </c>
      <c r="S108" s="159" t="str">
        <f aca="false">IF('(入力①) 基本情報入力シート'!AA129="","",'(入力①) 基本情報入力シート'!AA129)</f>
        <v/>
      </c>
      <c r="T108" s="268"/>
      <c r="U108" s="269" t="e">
        <f aca="false">IF(P108="","",VLOOKUP(P108,))</f>
        <v>#N/A</v>
      </c>
      <c r="V108" s="270" t="s">
        <v>92</v>
      </c>
      <c r="W108" s="271"/>
      <c r="X108" s="272" t="s">
        <v>93</v>
      </c>
      <c r="Y108" s="271"/>
      <c r="Z108" s="273" t="s">
        <v>94</v>
      </c>
      <c r="AA108" s="271"/>
      <c r="AB108" s="270" t="s">
        <v>93</v>
      </c>
      <c r="AC108" s="271"/>
      <c r="AD108" s="270" t="s">
        <v>95</v>
      </c>
      <c r="AE108" s="274" t="s">
        <v>96</v>
      </c>
      <c r="AF108" s="275" t="str">
        <f aca="false">IF(W108&gt;=1,(AA108*12+AC108)-(W108*12+Y108)+1,"")</f>
        <v/>
      </c>
      <c r="AG108" s="276" t="s">
        <v>97</v>
      </c>
      <c r="AH108" s="277" t="str">
        <f aca="false">IFERROR(ROUNDDOWN(ROUND(R108*S108,0)*U108,0)*AF108,"")</f>
        <v/>
      </c>
      <c r="AI108" s="278"/>
      <c r="AJ108" s="279"/>
      <c r="AK108" s="278"/>
      <c r="AL108" s="281"/>
    </row>
    <row r="109" customFormat="false" ht="36.75" hidden="false" customHeight="true" outlineLevel="0" collapsed="false">
      <c r="A109" s="261" t="n">
        <f aca="false">A108+1</f>
        <v>98</v>
      </c>
      <c r="B109" s="262" t="str">
        <f aca="false">IF('(入力①) 基本情報入力シート'!C130="","",'(入力①) 基本情報入力シート'!C130)</f>
        <v/>
      </c>
      <c r="C109" s="263" t="str">
        <f aca="false">IF('(入力①) 基本情報入力シート'!D130="","",'(入力①) 基本情報入力シート'!D130)</f>
        <v/>
      </c>
      <c r="D109" s="263" t="str">
        <f aca="false">IF('(入力①) 基本情報入力シート'!E130="","",'(入力①) 基本情報入力シート'!E130)</f>
        <v/>
      </c>
      <c r="E109" s="263" t="str">
        <f aca="false">IF('(入力①) 基本情報入力シート'!F130="","",'(入力①) 基本情報入力シート'!F130)</f>
        <v/>
      </c>
      <c r="F109" s="263" t="str">
        <f aca="false">IF('(入力①) 基本情報入力シート'!G130="","",'(入力①) 基本情報入力シート'!G130)</f>
        <v/>
      </c>
      <c r="G109" s="263" t="str">
        <f aca="false">IF('(入力①) 基本情報入力シート'!H130="","",'(入力①) 基本情報入力シート'!H130)</f>
        <v/>
      </c>
      <c r="H109" s="263" t="str">
        <f aca="false">IF('(入力①) 基本情報入力シート'!I130="","",'(入力①) 基本情報入力シート'!I130)</f>
        <v/>
      </c>
      <c r="I109" s="263" t="str">
        <f aca="false">IF('(入力①) 基本情報入力シート'!J130="","",'(入力①) 基本情報入力シート'!J130)</f>
        <v/>
      </c>
      <c r="J109" s="263" t="str">
        <f aca="false">IF('(入力①) 基本情報入力シート'!K130="","",'(入力①) 基本情報入力シート'!K130)</f>
        <v/>
      </c>
      <c r="K109" s="264" t="str">
        <f aca="false">IF('(入力①) 基本情報入力シート'!L130="","",'(入力①) 基本情報入力シート'!L130)</f>
        <v/>
      </c>
      <c r="L109" s="265" t="str">
        <f aca="false">IF('(入力①) 基本情報入力シート'!M130="","",'(入力①) 基本情報入力シート'!M130)</f>
        <v/>
      </c>
      <c r="M109" s="265" t="str">
        <f aca="false">IF('(入力①) 基本情報入力シート'!R130="","",'(入力①) 基本情報入力シート'!R130)</f>
        <v/>
      </c>
      <c r="N109" s="265" t="str">
        <f aca="false">IF('(入力①) 基本情報入力シート'!W130="","",'(入力①) 基本情報入力シート'!W130)</f>
        <v/>
      </c>
      <c r="O109" s="261" t="str">
        <f aca="false">IF('(入力①) 基本情報入力シート'!X130="","",'(入力①) 基本情報入力シート'!X130)</f>
        <v/>
      </c>
      <c r="P109" s="266" t="str">
        <f aca="false">IF('(入力①) 基本情報入力シート'!Y130="","",'(入力①) 基本情報入力シート'!Y130)</f>
        <v/>
      </c>
      <c r="Q109" s="267"/>
      <c r="R109" s="158" t="str">
        <f aca="false">IF('(入力①) 基本情報入力シート'!Z130="","",'(入力①) 基本情報入力シート'!Z130)</f>
        <v/>
      </c>
      <c r="S109" s="159" t="str">
        <f aca="false">IF('(入力①) 基本情報入力シート'!AA130="","",'(入力①) 基本情報入力シート'!AA130)</f>
        <v/>
      </c>
      <c r="T109" s="268"/>
      <c r="U109" s="269" t="e">
        <f aca="false">IF(P109="","",VLOOKUP(P109,))</f>
        <v>#N/A</v>
      </c>
      <c r="V109" s="270" t="s">
        <v>92</v>
      </c>
      <c r="W109" s="271"/>
      <c r="X109" s="272" t="s">
        <v>93</v>
      </c>
      <c r="Y109" s="271"/>
      <c r="Z109" s="273" t="s">
        <v>94</v>
      </c>
      <c r="AA109" s="271"/>
      <c r="AB109" s="270" t="s">
        <v>93</v>
      </c>
      <c r="AC109" s="271"/>
      <c r="AD109" s="270" t="s">
        <v>95</v>
      </c>
      <c r="AE109" s="274" t="s">
        <v>96</v>
      </c>
      <c r="AF109" s="275" t="str">
        <f aca="false">IF(W109&gt;=1,(AA109*12+AC109)-(W109*12+Y109)+1,"")</f>
        <v/>
      </c>
      <c r="AG109" s="276" t="s">
        <v>97</v>
      </c>
      <c r="AH109" s="277" t="str">
        <f aca="false">IFERROR(ROUNDDOWN(ROUND(R109*S109,0)*U109,0)*AF109,"")</f>
        <v/>
      </c>
      <c r="AI109" s="278"/>
      <c r="AJ109" s="279"/>
      <c r="AK109" s="278"/>
      <c r="AL109" s="281"/>
    </row>
    <row r="110" customFormat="false" ht="36.75" hidden="false" customHeight="true" outlineLevel="0" collapsed="false">
      <c r="A110" s="261" t="n">
        <f aca="false">A109+1</f>
        <v>99</v>
      </c>
      <c r="B110" s="262" t="str">
        <f aca="false">IF('(入力①) 基本情報入力シート'!C131="","",'(入力①) 基本情報入力シート'!C131)</f>
        <v/>
      </c>
      <c r="C110" s="263" t="str">
        <f aca="false">IF('(入力①) 基本情報入力シート'!D131="","",'(入力①) 基本情報入力シート'!D131)</f>
        <v/>
      </c>
      <c r="D110" s="263" t="str">
        <f aca="false">IF('(入力①) 基本情報入力シート'!E131="","",'(入力①) 基本情報入力シート'!E131)</f>
        <v/>
      </c>
      <c r="E110" s="263" t="str">
        <f aca="false">IF('(入力①) 基本情報入力シート'!F131="","",'(入力①) 基本情報入力シート'!F131)</f>
        <v/>
      </c>
      <c r="F110" s="263" t="str">
        <f aca="false">IF('(入力①) 基本情報入力シート'!G131="","",'(入力①) 基本情報入力シート'!G131)</f>
        <v/>
      </c>
      <c r="G110" s="263" t="str">
        <f aca="false">IF('(入力①) 基本情報入力シート'!H131="","",'(入力①) 基本情報入力シート'!H131)</f>
        <v/>
      </c>
      <c r="H110" s="263" t="str">
        <f aca="false">IF('(入力①) 基本情報入力シート'!I131="","",'(入力①) 基本情報入力シート'!I131)</f>
        <v/>
      </c>
      <c r="I110" s="263" t="str">
        <f aca="false">IF('(入力①) 基本情報入力シート'!J131="","",'(入力①) 基本情報入力シート'!J131)</f>
        <v/>
      </c>
      <c r="J110" s="263" t="str">
        <f aca="false">IF('(入力①) 基本情報入力シート'!K131="","",'(入力①) 基本情報入力シート'!K131)</f>
        <v/>
      </c>
      <c r="K110" s="264" t="str">
        <f aca="false">IF('(入力①) 基本情報入力シート'!L131="","",'(入力①) 基本情報入力シート'!L131)</f>
        <v/>
      </c>
      <c r="L110" s="265" t="str">
        <f aca="false">IF('(入力①) 基本情報入力シート'!M131="","",'(入力①) 基本情報入力シート'!M131)</f>
        <v/>
      </c>
      <c r="M110" s="265" t="str">
        <f aca="false">IF('(入力①) 基本情報入力シート'!R131="","",'(入力①) 基本情報入力シート'!R131)</f>
        <v/>
      </c>
      <c r="N110" s="265" t="str">
        <f aca="false">IF('(入力①) 基本情報入力シート'!W131="","",'(入力①) 基本情報入力シート'!W131)</f>
        <v/>
      </c>
      <c r="O110" s="261" t="str">
        <f aca="false">IF('(入力①) 基本情報入力シート'!X131="","",'(入力①) 基本情報入力シート'!X131)</f>
        <v/>
      </c>
      <c r="P110" s="266" t="str">
        <f aca="false">IF('(入力①) 基本情報入力シート'!Y131="","",'(入力①) 基本情報入力シート'!Y131)</f>
        <v/>
      </c>
      <c r="Q110" s="267"/>
      <c r="R110" s="158" t="str">
        <f aca="false">IF('(入力①) 基本情報入力シート'!Z131="","",'(入力①) 基本情報入力シート'!Z131)</f>
        <v/>
      </c>
      <c r="S110" s="159" t="str">
        <f aca="false">IF('(入力①) 基本情報入力シート'!AA131="","",'(入力①) 基本情報入力シート'!AA131)</f>
        <v/>
      </c>
      <c r="T110" s="268"/>
      <c r="U110" s="269" t="e">
        <f aca="false">IF(P110="","",VLOOKUP(P110,))</f>
        <v>#N/A</v>
      </c>
      <c r="V110" s="270" t="s">
        <v>92</v>
      </c>
      <c r="W110" s="271"/>
      <c r="X110" s="272" t="s">
        <v>93</v>
      </c>
      <c r="Y110" s="271"/>
      <c r="Z110" s="273" t="s">
        <v>94</v>
      </c>
      <c r="AA110" s="271"/>
      <c r="AB110" s="270" t="s">
        <v>93</v>
      </c>
      <c r="AC110" s="271"/>
      <c r="AD110" s="270" t="s">
        <v>95</v>
      </c>
      <c r="AE110" s="274" t="s">
        <v>96</v>
      </c>
      <c r="AF110" s="275" t="str">
        <f aca="false">IF(W110&gt;=1,(AA110*12+AC110)-(W110*12+Y110)+1,"")</f>
        <v/>
      </c>
      <c r="AG110" s="276" t="s">
        <v>97</v>
      </c>
      <c r="AH110" s="277" t="str">
        <f aca="false">IFERROR(ROUNDDOWN(ROUND(R110*S110,0)*U110,0)*AF110,"")</f>
        <v/>
      </c>
      <c r="AI110" s="278"/>
      <c r="AJ110" s="279"/>
      <c r="AK110" s="278"/>
      <c r="AL110" s="281"/>
    </row>
    <row r="111" customFormat="false" ht="36.75" hidden="false" customHeight="true" outlineLevel="0" collapsed="false">
      <c r="A111" s="261" t="n">
        <f aca="false">A110+1</f>
        <v>100</v>
      </c>
      <c r="B111" s="262" t="str">
        <f aca="false">IF('(入力①) 基本情報入力シート'!C132="","",'(入力①) 基本情報入力シート'!C132)</f>
        <v/>
      </c>
      <c r="C111" s="263" t="str">
        <f aca="false">IF('(入力①) 基本情報入力シート'!D132="","",'(入力①) 基本情報入力シート'!D132)</f>
        <v/>
      </c>
      <c r="D111" s="263" t="str">
        <f aca="false">IF('(入力①) 基本情報入力シート'!E132="","",'(入力①) 基本情報入力シート'!E132)</f>
        <v/>
      </c>
      <c r="E111" s="263" t="str">
        <f aca="false">IF('(入力①) 基本情報入力シート'!F132="","",'(入力①) 基本情報入力シート'!F132)</f>
        <v/>
      </c>
      <c r="F111" s="263" t="str">
        <f aca="false">IF('(入力①) 基本情報入力シート'!G132="","",'(入力①) 基本情報入力シート'!G132)</f>
        <v/>
      </c>
      <c r="G111" s="263" t="str">
        <f aca="false">IF('(入力①) 基本情報入力シート'!H132="","",'(入力①) 基本情報入力シート'!H132)</f>
        <v/>
      </c>
      <c r="H111" s="263" t="str">
        <f aca="false">IF('(入力①) 基本情報入力シート'!I132="","",'(入力①) 基本情報入力シート'!I132)</f>
        <v/>
      </c>
      <c r="I111" s="263" t="str">
        <f aca="false">IF('(入力①) 基本情報入力シート'!J132="","",'(入力①) 基本情報入力シート'!J132)</f>
        <v/>
      </c>
      <c r="J111" s="263" t="str">
        <f aca="false">IF('(入力①) 基本情報入力シート'!K132="","",'(入力①) 基本情報入力シート'!K132)</f>
        <v/>
      </c>
      <c r="K111" s="264" t="str">
        <f aca="false">IF('(入力①) 基本情報入力シート'!L132="","",'(入力①) 基本情報入力シート'!L132)</f>
        <v/>
      </c>
      <c r="L111" s="265" t="str">
        <f aca="false">IF('(入力①) 基本情報入力シート'!M132="","",'(入力①) 基本情報入力シート'!M132)</f>
        <v/>
      </c>
      <c r="M111" s="265" t="str">
        <f aca="false">IF('(入力①) 基本情報入力シート'!R132="","",'(入力①) 基本情報入力シート'!R132)</f>
        <v/>
      </c>
      <c r="N111" s="265" t="str">
        <f aca="false">IF('(入力①) 基本情報入力シート'!W132="","",'(入力①) 基本情報入力シート'!W132)</f>
        <v/>
      </c>
      <c r="O111" s="261" t="str">
        <f aca="false">IF('(入力①) 基本情報入力シート'!X132="","",'(入力①) 基本情報入力シート'!X132)</f>
        <v/>
      </c>
      <c r="P111" s="266" t="str">
        <f aca="false">IF('(入力①) 基本情報入力シート'!Y132="","",'(入力①) 基本情報入力シート'!Y132)</f>
        <v/>
      </c>
      <c r="Q111" s="267"/>
      <c r="R111" s="158" t="str">
        <f aca="false">IF('(入力①) 基本情報入力シート'!Z132="","",'(入力①) 基本情報入力シート'!Z132)</f>
        <v/>
      </c>
      <c r="S111" s="159" t="str">
        <f aca="false">IF('(入力①) 基本情報入力シート'!AA132="","",'(入力①) 基本情報入力シート'!AA132)</f>
        <v/>
      </c>
      <c r="T111" s="282"/>
      <c r="U111" s="283" t="e">
        <f aca="false">IF(P111="","",VLOOKUP(P111,))</f>
        <v>#N/A</v>
      </c>
      <c r="V111" s="284" t="s">
        <v>92</v>
      </c>
      <c r="W111" s="285"/>
      <c r="X111" s="286" t="s">
        <v>93</v>
      </c>
      <c r="Y111" s="285"/>
      <c r="Z111" s="287" t="s">
        <v>94</v>
      </c>
      <c r="AA111" s="285"/>
      <c r="AB111" s="284" t="s">
        <v>93</v>
      </c>
      <c r="AC111" s="285"/>
      <c r="AD111" s="284" t="s">
        <v>95</v>
      </c>
      <c r="AE111" s="288" t="s">
        <v>96</v>
      </c>
      <c r="AF111" s="275" t="str">
        <f aca="false">IF(W111&gt;=1,(AA111*12+AC111)-(W111*12+Y111)+1,"")</f>
        <v/>
      </c>
      <c r="AG111" s="289" t="s">
        <v>97</v>
      </c>
      <c r="AH111" s="290" t="str">
        <f aca="false">IFERROR(ROUNDDOWN(ROUND(R111*S111,0)*U111,0)*AF111,"")</f>
        <v/>
      </c>
      <c r="AI111" s="291"/>
      <c r="AJ111" s="292"/>
      <c r="AK111" s="291"/>
      <c r="AL111" s="293"/>
    </row>
  </sheetData>
  <sheetProtection sheet="true" formatCells="false" formatColumns="false" formatRows="false" insertRows="false" deleteRows="false" autoFilter="false"/>
  <autoFilter ref="B11:AL111"/>
  <mergeCells count="20">
    <mergeCell ref="Q2:AK5"/>
    <mergeCell ref="A3:C3"/>
    <mergeCell ref="D3:O3"/>
    <mergeCell ref="A5:N5"/>
    <mergeCell ref="A7:A10"/>
    <mergeCell ref="B7:K10"/>
    <mergeCell ref="L7:L10"/>
    <mergeCell ref="O7:O10"/>
    <mergeCell ref="P7:P10"/>
    <mergeCell ref="Q7:Q10"/>
    <mergeCell ref="R7:R10"/>
    <mergeCell ref="S7:S10"/>
    <mergeCell ref="T7:AL7"/>
    <mergeCell ref="M8:N8"/>
    <mergeCell ref="T8:T10"/>
    <mergeCell ref="U8:U10"/>
    <mergeCell ref="V8:AG10"/>
    <mergeCell ref="AH8:AH10"/>
    <mergeCell ref="AI8:AL8"/>
    <mergeCell ref="AI9:AJ9"/>
  </mergeCells>
  <dataValidations count="3">
    <dataValidation allowBlank="true" operator="between" showDropDown="false" showErrorMessage="true" showInputMessage="true" sqref="B12:P111 R12:S111 W12:W111 Y12:Y111 AA12:AA111 AC12:AC111" type="none">
      <formula1>0</formula1>
      <formula2>0</formula2>
    </dataValidation>
    <dataValidation allowBlank="true" operator="between" showDropDown="false" showErrorMessage="true" showInputMessage="true" sqref="T12:T111" type="list">
      <formula1>"新規,継続"</formula1>
      <formula2>0</formula2>
    </dataValidation>
    <dataValidation allowBlank="true" operator="between" showDropDown="false" showErrorMessage="true" showInputMessage="true" sqref="Q12:Q111" type="list">
      <formula1>"加算Ⅰ,加算Ⅱ,加算Ⅲ"</formula1>
      <formula2>0</formula2>
    </dataValidation>
  </dataValidations>
  <printOptions headings="false" gridLines="false" gridLinesSet="true" horizontalCentered="false" verticalCentered="false"/>
  <pageMargins left="0.39375" right="0.39375" top="0.669444444444444" bottom="0.629861111111111"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31" man="true" max="16383" min="0"/>
  </rowBreaks>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A1:BB232"/>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C1" activeCellId="0" sqref="AC1"/>
    </sheetView>
  </sheetViews>
  <sheetFormatPr defaultRowHeight="13.2"/>
  <cols>
    <col collapsed="false" hidden="false" max="1" min="1" style="99" width="2.31958762886598"/>
    <col collapsed="false" hidden="false" max="6" min="2" style="99" width="2.59278350515464"/>
    <col collapsed="false" hidden="false" max="35" min="7" style="99" width="2.31958762886598"/>
    <col collapsed="false" hidden="false" max="36" min="36" style="294" width="2.31958762886598"/>
    <col collapsed="false" hidden="false" max="37" min="37" style="99" width="2.31958762886598"/>
    <col collapsed="false" hidden="false" max="38" min="38" style="99" width="3.40721649484536"/>
    <col collapsed="false" hidden="false" max="43" min="39" style="99" width="9.27319587628866"/>
    <col collapsed="false" hidden="false" max="44" min="44" style="99" width="9.68556701030928"/>
    <col collapsed="false" hidden="false" max="52" min="45" style="99" width="8.8659793814433"/>
    <col collapsed="false" hidden="true" max="54" min="53" style="99" width="0"/>
    <col collapsed="false" hidden="false" max="1025" min="55" style="99" width="8.8659793814433"/>
  </cols>
  <sheetData>
    <row r="1" customFormat="false" ht="14.25" hidden="false" customHeight="true" outlineLevel="0" collapsed="false">
      <c r="A1" s="295" t="s">
        <v>125</v>
      </c>
      <c r="B1" s="101"/>
      <c r="C1" s="101"/>
      <c r="D1" s="101"/>
      <c r="E1" s="101"/>
      <c r="F1" s="101"/>
      <c r="G1" s="101"/>
      <c r="H1" s="101"/>
      <c r="I1" s="101"/>
      <c r="J1" s="101"/>
      <c r="K1" s="101"/>
      <c r="L1" s="101"/>
      <c r="M1" s="101"/>
      <c r="N1" s="101"/>
      <c r="O1" s="101"/>
      <c r="P1" s="101"/>
      <c r="Q1" s="101"/>
      <c r="R1" s="101"/>
      <c r="S1" s="101"/>
      <c r="T1" s="101"/>
      <c r="U1" s="101"/>
      <c r="V1" s="101"/>
      <c r="W1" s="101"/>
      <c r="X1" s="101"/>
      <c r="Y1" s="296" t="s">
        <v>126</v>
      </c>
      <c r="Z1" s="296"/>
      <c r="AA1" s="296"/>
      <c r="AB1" s="296"/>
      <c r="AC1" s="296" t="str">
        <f aca="false">IF('(入力①) 基本情報入力シート'!C11="","",'(入力①) 基本情報入力シート'!C11)</f>
        <v>長生村</v>
      </c>
      <c r="AD1" s="296"/>
      <c r="AE1" s="296"/>
      <c r="AF1" s="296"/>
      <c r="AG1" s="296"/>
      <c r="AH1" s="296"/>
      <c r="AI1" s="296"/>
      <c r="AJ1" s="296"/>
    </row>
    <row r="2" customFormat="false" ht="14.25" hidden="false" customHeight="true" outlineLevel="0" collapsed="false">
      <c r="A2" s="101"/>
      <c r="B2" s="101"/>
      <c r="C2" s="101"/>
      <c r="D2" s="101"/>
      <c r="E2" s="101"/>
      <c r="F2" s="101"/>
      <c r="G2" s="101"/>
      <c r="H2" s="101"/>
      <c r="I2" s="101"/>
      <c r="J2" s="101"/>
      <c r="K2" s="101"/>
      <c r="L2" s="101"/>
      <c r="M2" s="101"/>
      <c r="N2" s="101"/>
      <c r="O2" s="101"/>
      <c r="P2" s="101"/>
      <c r="Q2" s="101"/>
      <c r="R2" s="101"/>
      <c r="S2" s="101"/>
      <c r="T2" s="101"/>
      <c r="U2" s="101"/>
      <c r="V2" s="101"/>
      <c r="W2" s="101"/>
      <c r="X2" s="101"/>
      <c r="Y2" s="103"/>
      <c r="Z2" s="103"/>
      <c r="AA2" s="103"/>
      <c r="AB2" s="103"/>
      <c r="AC2" s="103"/>
      <c r="AD2" s="103"/>
      <c r="AE2" s="103"/>
      <c r="AF2" s="103"/>
      <c r="AG2" s="103"/>
      <c r="AH2" s="103"/>
      <c r="AI2" s="103"/>
      <c r="AJ2" s="297"/>
    </row>
    <row r="3" customFormat="false" ht="16.5" hidden="false" customHeight="true" outlineLevel="0" collapsed="false">
      <c r="A3" s="295"/>
      <c r="B3" s="110" t="s">
        <v>127</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row>
    <row r="4" customFormat="false" ht="16.5" hidden="false" customHeight="true" outlineLevel="0" collapsed="false">
      <c r="A4" s="101"/>
      <c r="B4" s="102"/>
      <c r="C4" s="102"/>
      <c r="D4" s="102"/>
      <c r="E4" s="102"/>
      <c r="F4" s="102"/>
      <c r="G4" s="102"/>
      <c r="H4" s="102"/>
      <c r="I4" s="102"/>
      <c r="J4" s="102"/>
      <c r="K4" s="102"/>
      <c r="L4" s="102"/>
      <c r="M4" s="102"/>
      <c r="N4" s="102"/>
      <c r="O4" s="102"/>
      <c r="P4" s="102"/>
      <c r="Q4" s="102"/>
      <c r="R4" s="102"/>
      <c r="S4" s="102"/>
      <c r="T4" s="102"/>
      <c r="U4" s="216" t="s">
        <v>128</v>
      </c>
      <c r="V4" s="298" t="n">
        <v>4</v>
      </c>
      <c r="W4" s="298"/>
      <c r="X4" s="299" t="s">
        <v>129</v>
      </c>
      <c r="Y4" s="299"/>
      <c r="Z4" s="102"/>
      <c r="AA4" s="102"/>
      <c r="AB4" s="102"/>
      <c r="AC4" s="300"/>
      <c r="AD4" s="101"/>
      <c r="AE4" s="101"/>
      <c r="AF4" s="301"/>
      <c r="AG4" s="102"/>
      <c r="AH4" s="102"/>
      <c r="AI4" s="102"/>
      <c r="AJ4" s="302"/>
    </row>
    <row r="5" customFormat="false" ht="6" hidden="false" customHeight="true" outlineLevel="0" collapsed="false">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297"/>
    </row>
    <row r="6" customFormat="false" ht="15" hidden="false" customHeight="true" outlineLevel="0" collapsed="false">
      <c r="A6" s="303" t="s">
        <v>130</v>
      </c>
      <c r="B6" s="101"/>
      <c r="C6" s="101"/>
      <c r="D6" s="101"/>
      <c r="E6" s="101"/>
      <c r="F6" s="101"/>
      <c r="G6" s="101"/>
      <c r="H6" s="101"/>
      <c r="I6" s="101"/>
      <c r="J6" s="101"/>
      <c r="K6" s="101"/>
      <c r="L6" s="101"/>
      <c r="M6" s="101"/>
      <c r="N6" s="101"/>
      <c r="O6" s="101"/>
      <c r="P6" s="101"/>
      <c r="Q6" s="101"/>
      <c r="R6" s="103"/>
      <c r="S6" s="103"/>
      <c r="T6" s="103"/>
      <c r="U6" s="103"/>
      <c r="V6" s="103"/>
      <c r="W6" s="103"/>
      <c r="X6" s="103"/>
      <c r="Y6" s="103"/>
      <c r="Z6" s="103"/>
      <c r="AA6" s="104"/>
      <c r="AB6" s="104"/>
      <c r="AC6" s="304"/>
      <c r="AD6" s="304"/>
      <c r="AE6" s="304"/>
      <c r="AF6" s="304"/>
      <c r="AG6" s="304"/>
      <c r="AH6" s="304"/>
      <c r="AI6" s="304"/>
      <c r="AJ6" s="305"/>
    </row>
    <row r="7" customFormat="false" ht="6" hidden="false" customHeight="true" outlineLevel="0" collapsed="false">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297"/>
    </row>
    <row r="8" s="308" customFormat="true" ht="13.5" hidden="false" customHeight="true" outlineLevel="0" collapsed="false">
      <c r="A8" s="306" t="s">
        <v>50</v>
      </c>
      <c r="B8" s="306"/>
      <c r="C8" s="306"/>
      <c r="D8" s="306"/>
      <c r="E8" s="306"/>
      <c r="F8" s="306"/>
      <c r="G8" s="307" t="str">
        <f aca="false">IF('(入力①) 基本情報入力シート'!M15="","",'(入力①) 基本情報入力シート'!M15)</f>
        <v/>
      </c>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row>
    <row r="9" customFormat="false" ht="25.5" hidden="false" customHeight="true" outlineLevel="0" collapsed="false">
      <c r="A9" s="309" t="s">
        <v>49</v>
      </c>
      <c r="B9" s="309"/>
      <c r="C9" s="309"/>
      <c r="D9" s="309"/>
      <c r="E9" s="309"/>
      <c r="F9" s="309"/>
      <c r="G9" s="310" t="str">
        <f aca="false">IF('(入力①) 基本情報入力シート'!M16="","",'(入力①) 基本情報入力シート'!M16)</f>
        <v/>
      </c>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row>
    <row r="10" customFormat="false" ht="12.75" hidden="false" customHeight="true" outlineLevel="0" collapsed="false">
      <c r="A10" s="311" t="s">
        <v>131</v>
      </c>
      <c r="B10" s="311"/>
      <c r="C10" s="311"/>
      <c r="D10" s="311"/>
      <c r="E10" s="311"/>
      <c r="F10" s="311"/>
      <c r="G10" s="312" t="s">
        <v>54</v>
      </c>
      <c r="H10" s="313" t="str">
        <f aca="false">IF('(入力①) 基本情報入力シート'!AC17="－","",'(入力①) 基本情報入力シート'!AC17)</f>
        <v/>
      </c>
      <c r="I10" s="313"/>
      <c r="J10" s="313"/>
      <c r="K10" s="313"/>
      <c r="L10" s="313"/>
      <c r="M10" s="314"/>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6"/>
    </row>
    <row r="11" customFormat="false" ht="16.5" hidden="false" customHeight="true" outlineLevel="0" collapsed="false">
      <c r="A11" s="311"/>
      <c r="B11" s="311"/>
      <c r="C11" s="311"/>
      <c r="D11" s="311"/>
      <c r="E11" s="311"/>
      <c r="F11" s="311"/>
      <c r="G11" s="317" t="str">
        <f aca="false">IF('(入力①) 基本情報入力シート'!M18="","",'(入力①) 基本情報入力シート'!M18)</f>
        <v/>
      </c>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row>
    <row r="12" customFormat="false" ht="16.5" hidden="false" customHeight="true" outlineLevel="0" collapsed="false">
      <c r="A12" s="311"/>
      <c r="B12" s="311"/>
      <c r="C12" s="311"/>
      <c r="D12" s="311"/>
      <c r="E12" s="311"/>
      <c r="F12" s="311"/>
      <c r="G12" s="318" t="str">
        <f aca="false">IF('(入力①) 基本情報入力シート'!M19="","",'(入力①) 基本情報入力シート'!M19)</f>
        <v/>
      </c>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row>
    <row r="13" customFormat="false" ht="12" hidden="false" customHeight="true" outlineLevel="0" collapsed="false">
      <c r="A13" s="319" t="s">
        <v>50</v>
      </c>
      <c r="B13" s="319"/>
      <c r="C13" s="319"/>
      <c r="D13" s="319"/>
      <c r="E13" s="319"/>
      <c r="F13" s="319"/>
      <c r="G13" s="307" t="str">
        <f aca="false">IF('(入力①) 基本情報入力シート'!M22="","",'(入力①) 基本情報入力シート'!M22)</f>
        <v/>
      </c>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row>
    <row r="14" customFormat="false" ht="25.5" hidden="false" customHeight="true" outlineLevel="0" collapsed="false">
      <c r="A14" s="320" t="s">
        <v>132</v>
      </c>
      <c r="B14" s="320"/>
      <c r="C14" s="320"/>
      <c r="D14" s="320"/>
      <c r="E14" s="320"/>
      <c r="F14" s="320"/>
      <c r="G14" s="321" t="str">
        <f aca="false">IF('(入力①) 基本情報入力シート'!M23="","",'(入力①) 基本情報入力シート'!M23)</f>
        <v/>
      </c>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row>
    <row r="15" customFormat="false" ht="15" hidden="false" customHeight="true" outlineLevel="0" collapsed="false">
      <c r="A15" s="322" t="s">
        <v>62</v>
      </c>
      <c r="B15" s="322"/>
      <c r="C15" s="322"/>
      <c r="D15" s="322"/>
      <c r="E15" s="322"/>
      <c r="F15" s="322"/>
      <c r="G15" s="323" t="s">
        <v>63</v>
      </c>
      <c r="H15" s="323"/>
      <c r="I15" s="323"/>
      <c r="J15" s="323"/>
      <c r="K15" s="324" t="str">
        <f aca="false">IF('(入力①) 基本情報入力シート'!M24="","",'(入力①) 基本情報入力シート'!M24)</f>
        <v/>
      </c>
      <c r="L15" s="324"/>
      <c r="M15" s="324"/>
      <c r="N15" s="324"/>
      <c r="O15" s="324"/>
      <c r="P15" s="325" t="s">
        <v>64</v>
      </c>
      <c r="Q15" s="325"/>
      <c r="R15" s="325"/>
      <c r="S15" s="325"/>
      <c r="T15" s="324" t="str">
        <f aca="false">IF('(入力①) 基本情報入力シート'!M25="","",'(入力①) 基本情報入力シート'!M25)</f>
        <v/>
      </c>
      <c r="U15" s="324"/>
      <c r="V15" s="324"/>
      <c r="W15" s="324"/>
      <c r="X15" s="324"/>
      <c r="Y15" s="325" t="s">
        <v>133</v>
      </c>
      <c r="Z15" s="325"/>
      <c r="AA15" s="325"/>
      <c r="AB15" s="325"/>
      <c r="AC15" s="326" t="str">
        <f aca="false">IF('(入力①) 基本情報入力シート'!M26="","",'(入力①) 基本情報入力シート'!M26)</f>
        <v/>
      </c>
      <c r="AD15" s="326"/>
      <c r="AE15" s="326"/>
      <c r="AF15" s="326"/>
      <c r="AG15" s="326"/>
      <c r="AH15" s="326"/>
      <c r="AI15" s="326"/>
      <c r="AJ15" s="326"/>
      <c r="AK15" s="327"/>
      <c r="AT15" s="328"/>
    </row>
    <row r="16" customFormat="false" ht="12.6" hidden="false" customHeight="false" outlineLevel="0" collapsed="false">
      <c r="A16" s="329"/>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c r="AK16" s="327"/>
      <c r="AT16" s="328"/>
    </row>
    <row r="17" customFormat="false" ht="3.75" hidden="false" customHeight="true" outlineLevel="0" collapsed="false">
      <c r="A17" s="331"/>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c r="AK17" s="333"/>
      <c r="AL17" s="334"/>
      <c r="AU17" s="328"/>
    </row>
    <row r="18" customFormat="false" ht="18" hidden="false" customHeight="true" outlineLevel="0" collapsed="false">
      <c r="A18" s="335" t="s">
        <v>134</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36"/>
      <c r="AK18" s="336"/>
      <c r="AL18" s="337"/>
      <c r="AU18" s="328"/>
    </row>
    <row r="19" customFormat="false" ht="18" hidden="false" customHeight="true" outlineLevel="0" collapsed="false">
      <c r="A19" s="338"/>
      <c r="B19" s="339" t="s">
        <v>135</v>
      </c>
      <c r="C19" s="340" t="s">
        <v>136</v>
      </c>
      <c r="D19" s="341"/>
      <c r="E19" s="342"/>
      <c r="F19" s="342"/>
      <c r="G19" s="342"/>
      <c r="H19" s="342"/>
      <c r="I19" s="342"/>
      <c r="J19" s="342"/>
      <c r="K19" s="342"/>
      <c r="L19" s="343" t="s">
        <v>135</v>
      </c>
      <c r="M19" s="344" t="s">
        <v>137</v>
      </c>
      <c r="N19" s="345"/>
      <c r="O19" s="346"/>
      <c r="P19" s="347"/>
      <c r="Q19" s="347"/>
      <c r="R19" s="347"/>
      <c r="S19" s="347"/>
      <c r="T19" s="347"/>
      <c r="U19" s="347"/>
      <c r="V19" s="347"/>
      <c r="W19" s="348" t="s">
        <v>138</v>
      </c>
      <c r="X19" s="349" t="s">
        <v>139</v>
      </c>
      <c r="Y19" s="350"/>
      <c r="Z19" s="350"/>
      <c r="AA19" s="351"/>
      <c r="AB19" s="350"/>
      <c r="AC19" s="350"/>
      <c r="AD19" s="350"/>
      <c r="AE19" s="350"/>
      <c r="AF19" s="350"/>
      <c r="AG19" s="350"/>
      <c r="AH19" s="350"/>
      <c r="AI19" s="350"/>
      <c r="AJ19" s="350"/>
      <c r="AK19" s="352"/>
      <c r="AL19" s="337"/>
      <c r="AU19" s="353"/>
    </row>
    <row r="20" customFormat="false" ht="33.75" hidden="false" customHeight="true" outlineLevel="0" collapsed="false">
      <c r="A20" s="338"/>
      <c r="B20" s="354" t="s">
        <v>140</v>
      </c>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5"/>
      <c r="AU20" s="353"/>
    </row>
    <row r="21" customFormat="false" ht="3.75" hidden="false" customHeight="true" outlineLevel="0" collapsed="false">
      <c r="A21" s="356"/>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8"/>
      <c r="AK21" s="358"/>
      <c r="AL21" s="359"/>
      <c r="AU21" s="353"/>
    </row>
    <row r="22" customFormat="false" ht="7.5" hidden="false" customHeight="true" outlineLevel="0" collapsed="false">
      <c r="A22" s="101"/>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297"/>
      <c r="AK22" s="294"/>
      <c r="AT22" s="353"/>
    </row>
    <row r="23" customFormat="false" ht="15" hidden="false" customHeight="true" outlineLevel="0" collapsed="false">
      <c r="A23" s="360" t="s">
        <v>141</v>
      </c>
      <c r="B23" s="10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297"/>
      <c r="AK23" s="294"/>
      <c r="AT23" s="353"/>
    </row>
    <row r="24" customFormat="false" ht="15" hidden="false" customHeight="true" outlineLevel="0" collapsed="false">
      <c r="A24" s="101" t="s">
        <v>142</v>
      </c>
      <c r="B24" s="362"/>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297"/>
      <c r="AK24" s="294"/>
      <c r="AT24" s="353"/>
    </row>
    <row r="25" customFormat="false" ht="60" hidden="false" customHeight="true" outlineLevel="0" collapsed="false">
      <c r="A25" s="363"/>
      <c r="B25" s="354" t="s">
        <v>143</v>
      </c>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T25" s="353"/>
    </row>
    <row r="26" customFormat="false" ht="7.5" hidden="false" customHeight="true" outlineLevel="0" collapsed="false">
      <c r="A26" s="101"/>
      <c r="B26" s="362"/>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297"/>
      <c r="AK26" s="294"/>
      <c r="AT26" s="353"/>
    </row>
    <row r="27" customFormat="false" ht="15" hidden="false" customHeight="true" outlineLevel="0" collapsed="false">
      <c r="A27" s="364"/>
      <c r="B27" s="364"/>
      <c r="C27" s="364"/>
      <c r="D27" s="364"/>
      <c r="E27" s="364"/>
      <c r="F27" s="364"/>
      <c r="G27" s="364"/>
      <c r="H27" s="364"/>
      <c r="I27" s="364"/>
      <c r="J27" s="364"/>
      <c r="K27" s="364"/>
      <c r="L27" s="364"/>
      <c r="M27" s="364"/>
      <c r="N27" s="364"/>
      <c r="O27" s="364"/>
      <c r="P27" s="365" t="s">
        <v>144</v>
      </c>
      <c r="Q27" s="365"/>
      <c r="R27" s="365"/>
      <c r="S27" s="365"/>
      <c r="T27" s="365"/>
      <c r="U27" s="365"/>
      <c r="V27" s="366" t="str">
        <f aca="false">IF(P28="","",IF(P29="","",IF(P29&gt;P28,"○","☓")))</f>
        <v/>
      </c>
      <c r="W27" s="367" t="s">
        <v>145</v>
      </c>
      <c r="X27" s="367"/>
      <c r="Y27" s="367"/>
      <c r="Z27" s="367"/>
      <c r="AA27" s="367"/>
      <c r="AB27" s="367"/>
      <c r="AC27" s="368" t="str">
        <f aca="false">IF(W28="","",IF(W29="","",IF(W29&gt;W28,"○","☓")))</f>
        <v/>
      </c>
      <c r="AD27" s="367" t="s">
        <v>146</v>
      </c>
      <c r="AE27" s="367"/>
      <c r="AF27" s="367"/>
      <c r="AG27" s="367"/>
      <c r="AH27" s="367"/>
      <c r="AI27" s="367"/>
      <c r="AJ27" s="368" t="str">
        <f aca="false">IF(AD28="","",IF(AD29="","",IF(AD29&gt;AD28,"○","☓")))</f>
        <v/>
      </c>
    </row>
    <row r="28" customFormat="false" ht="13.2" hidden="false" customHeight="false" outlineLevel="0" collapsed="false">
      <c r="A28" s="369" t="s">
        <v>12</v>
      </c>
      <c r="B28" s="370" t="s">
        <v>92</v>
      </c>
      <c r="C28" s="370"/>
      <c r="D28" s="371" t="n">
        <f aca="false">IF(V4=0,"",V4)</f>
        <v>4</v>
      </c>
      <c r="E28" s="371"/>
      <c r="F28" s="372" t="s">
        <v>147</v>
      </c>
      <c r="G28" s="373"/>
      <c r="H28" s="373"/>
      <c r="I28" s="373"/>
      <c r="J28" s="373"/>
      <c r="K28" s="373"/>
      <c r="L28" s="373"/>
      <c r="M28" s="373"/>
      <c r="N28" s="373"/>
      <c r="O28" s="374"/>
      <c r="P28" s="375" t="str">
        <f aca="false">IF('(入力②-1)別紙様式2-2 個表_処遇'!O5="","",'(入力②-1)別紙様式2-2 個表_処遇'!O5)</f>
        <v/>
      </c>
      <c r="Q28" s="375"/>
      <c r="R28" s="375"/>
      <c r="S28" s="375"/>
      <c r="T28" s="375"/>
      <c r="U28" s="375"/>
      <c r="V28" s="376" t="s">
        <v>148</v>
      </c>
      <c r="W28" s="377" t="str">
        <f aca="false">IF('(入力②‐2)別紙様式2-3 個表_特定'!O5="","",'(入力②‐2)別紙様式2-3 個表_特定'!O5)</f>
        <v/>
      </c>
      <c r="X28" s="377"/>
      <c r="Y28" s="377"/>
      <c r="Z28" s="377"/>
      <c r="AA28" s="377"/>
      <c r="AB28" s="377"/>
      <c r="AC28" s="376" t="s">
        <v>148</v>
      </c>
      <c r="AD28" s="377" t="str">
        <f aca="false">IF('(入力②-3)別紙様式2-4 個表_ベースアップ'!O5="","",'(入力②-3)別紙様式2-4 個表_ベースアップ'!O5)</f>
        <v/>
      </c>
      <c r="AE28" s="377"/>
      <c r="AF28" s="377"/>
      <c r="AG28" s="377"/>
      <c r="AH28" s="377"/>
      <c r="AI28" s="377"/>
      <c r="AJ28" s="378" t="s">
        <v>148</v>
      </c>
      <c r="AL28" s="327"/>
    </row>
    <row r="29" customFormat="false" ht="22.5" hidden="false" customHeight="true" outlineLevel="0" collapsed="false">
      <c r="A29" s="379" t="s">
        <v>20</v>
      </c>
      <c r="B29" s="380" t="s">
        <v>149</v>
      </c>
      <c r="C29" s="380"/>
      <c r="D29" s="380"/>
      <c r="E29" s="380"/>
      <c r="F29" s="380"/>
      <c r="G29" s="380"/>
      <c r="H29" s="380"/>
      <c r="I29" s="380"/>
      <c r="J29" s="380"/>
      <c r="K29" s="380"/>
      <c r="L29" s="380"/>
      <c r="M29" s="380"/>
      <c r="N29" s="380"/>
      <c r="O29" s="380"/>
      <c r="P29" s="381" t="str">
        <f aca="false">IFERROR(P30-P31,"")</f>
        <v/>
      </c>
      <c r="Q29" s="381"/>
      <c r="R29" s="381"/>
      <c r="S29" s="381"/>
      <c r="T29" s="381"/>
      <c r="U29" s="381"/>
      <c r="V29" s="382" t="s">
        <v>148</v>
      </c>
      <c r="W29" s="383" t="str">
        <f aca="false">IFERROR(W30-W31,"")</f>
        <v/>
      </c>
      <c r="X29" s="383"/>
      <c r="Y29" s="383"/>
      <c r="Z29" s="383"/>
      <c r="AA29" s="383"/>
      <c r="AB29" s="383"/>
      <c r="AC29" s="382" t="s">
        <v>148</v>
      </c>
      <c r="AD29" s="383" t="str">
        <f aca="false">IFERROR(AD30-AD31,"")</f>
        <v/>
      </c>
      <c r="AE29" s="383"/>
      <c r="AF29" s="383"/>
      <c r="AG29" s="383"/>
      <c r="AH29" s="383"/>
      <c r="AI29" s="383"/>
      <c r="AJ29" s="384" t="s">
        <v>148</v>
      </c>
    </row>
    <row r="30" customFormat="false" ht="22.5" hidden="false" customHeight="true" outlineLevel="0" collapsed="false">
      <c r="A30" s="385"/>
      <c r="B30" s="386" t="s">
        <v>150</v>
      </c>
      <c r="C30" s="386"/>
      <c r="D30" s="386"/>
      <c r="E30" s="386"/>
      <c r="F30" s="386"/>
      <c r="G30" s="386"/>
      <c r="H30" s="386"/>
      <c r="I30" s="386"/>
      <c r="J30" s="386"/>
      <c r="K30" s="386"/>
      <c r="L30" s="386"/>
      <c r="M30" s="386"/>
      <c r="N30" s="386"/>
      <c r="O30" s="386"/>
      <c r="P30" s="387"/>
      <c r="Q30" s="387"/>
      <c r="R30" s="387"/>
      <c r="S30" s="387"/>
      <c r="T30" s="387"/>
      <c r="U30" s="387"/>
      <c r="V30" s="388" t="s">
        <v>148</v>
      </c>
      <c r="W30" s="389"/>
      <c r="X30" s="389"/>
      <c r="Y30" s="389"/>
      <c r="Z30" s="389"/>
      <c r="AA30" s="389"/>
      <c r="AB30" s="389"/>
      <c r="AC30" s="390" t="s">
        <v>148</v>
      </c>
      <c r="AD30" s="391"/>
      <c r="AE30" s="391"/>
      <c r="AF30" s="391"/>
      <c r="AG30" s="391"/>
      <c r="AH30" s="391"/>
      <c r="AI30" s="391"/>
      <c r="AJ30" s="392" t="s">
        <v>148</v>
      </c>
    </row>
    <row r="31" customFormat="false" ht="33.75" hidden="false" customHeight="true" outlineLevel="0" collapsed="false">
      <c r="A31" s="385"/>
      <c r="B31" s="386" t="s">
        <v>151</v>
      </c>
      <c r="C31" s="386"/>
      <c r="D31" s="386"/>
      <c r="E31" s="386"/>
      <c r="F31" s="386"/>
      <c r="G31" s="386"/>
      <c r="H31" s="386"/>
      <c r="I31" s="386"/>
      <c r="J31" s="386"/>
      <c r="K31" s="386"/>
      <c r="L31" s="386"/>
      <c r="M31" s="386"/>
      <c r="N31" s="386"/>
      <c r="O31" s="386"/>
      <c r="P31" s="375" t="str">
        <f aca="false">IF((P32-P33-P34-P35-P36)=0,"",(P32-P33-P34-P35-P36))</f>
        <v/>
      </c>
      <c r="Q31" s="375"/>
      <c r="R31" s="375"/>
      <c r="S31" s="375"/>
      <c r="T31" s="375"/>
      <c r="U31" s="375"/>
      <c r="V31" s="393" t="s">
        <v>148</v>
      </c>
      <c r="W31" s="377" t="str">
        <f aca="false">IF((W32-W33-W34-W35-W36)=0,"",(W32-W33-W34-W35-W36))</f>
        <v/>
      </c>
      <c r="X31" s="377"/>
      <c r="Y31" s="377"/>
      <c r="Z31" s="377"/>
      <c r="AA31" s="377"/>
      <c r="AB31" s="377"/>
      <c r="AC31" s="393" t="s">
        <v>148</v>
      </c>
      <c r="AD31" s="377" t="str">
        <f aca="false">IF((AD32-AD33-AD34-AD35-AD36)=0,"",(AD32-AD33-AD34-AD35-AD36))</f>
        <v/>
      </c>
      <c r="AE31" s="377"/>
      <c r="AF31" s="377"/>
      <c r="AG31" s="377"/>
      <c r="AH31" s="377"/>
      <c r="AI31" s="377"/>
      <c r="AJ31" s="394" t="s">
        <v>148</v>
      </c>
    </row>
    <row r="32" customFormat="false" ht="15" hidden="false" customHeight="true" outlineLevel="0" collapsed="false">
      <c r="A32" s="385"/>
      <c r="B32" s="395"/>
      <c r="C32" s="396" t="s">
        <v>152</v>
      </c>
      <c r="D32" s="397"/>
      <c r="E32" s="397"/>
      <c r="F32" s="397"/>
      <c r="G32" s="397"/>
      <c r="H32" s="397"/>
      <c r="I32" s="397"/>
      <c r="J32" s="397"/>
      <c r="K32" s="397"/>
      <c r="L32" s="397"/>
      <c r="M32" s="397"/>
      <c r="N32" s="397"/>
      <c r="O32" s="398"/>
      <c r="P32" s="399"/>
      <c r="Q32" s="399"/>
      <c r="R32" s="399"/>
      <c r="S32" s="399"/>
      <c r="T32" s="399"/>
      <c r="U32" s="399"/>
      <c r="V32" s="400" t="s">
        <v>148</v>
      </c>
      <c r="W32" s="401"/>
      <c r="X32" s="401"/>
      <c r="Y32" s="401"/>
      <c r="Z32" s="401"/>
      <c r="AA32" s="401"/>
      <c r="AB32" s="401"/>
      <c r="AC32" s="400" t="s">
        <v>148</v>
      </c>
      <c r="AD32" s="402"/>
      <c r="AE32" s="402"/>
      <c r="AF32" s="402"/>
      <c r="AG32" s="402"/>
      <c r="AH32" s="402"/>
      <c r="AI32" s="402"/>
      <c r="AJ32" s="403" t="s">
        <v>148</v>
      </c>
      <c r="AL32" s="327"/>
    </row>
    <row r="33" customFormat="false" ht="15" hidden="false" customHeight="true" outlineLevel="0" collapsed="false">
      <c r="A33" s="385"/>
      <c r="B33" s="395"/>
      <c r="C33" s="404" t="s">
        <v>153</v>
      </c>
      <c r="D33" s="405"/>
      <c r="E33" s="405"/>
      <c r="F33" s="405"/>
      <c r="G33" s="405"/>
      <c r="H33" s="405"/>
      <c r="I33" s="405"/>
      <c r="J33" s="405"/>
      <c r="K33" s="405"/>
      <c r="L33" s="405"/>
      <c r="M33" s="405"/>
      <c r="N33" s="405"/>
      <c r="O33" s="406"/>
      <c r="P33" s="399"/>
      <c r="Q33" s="399"/>
      <c r="R33" s="399"/>
      <c r="S33" s="399"/>
      <c r="T33" s="399"/>
      <c r="U33" s="399"/>
      <c r="V33" s="400" t="s">
        <v>148</v>
      </c>
      <c r="W33" s="401"/>
      <c r="X33" s="401"/>
      <c r="Y33" s="401"/>
      <c r="Z33" s="401"/>
      <c r="AA33" s="401"/>
      <c r="AB33" s="401"/>
      <c r="AC33" s="400" t="s">
        <v>148</v>
      </c>
      <c r="AD33" s="402"/>
      <c r="AE33" s="402"/>
      <c r="AF33" s="402"/>
      <c r="AG33" s="402"/>
      <c r="AH33" s="402"/>
      <c r="AI33" s="402"/>
      <c r="AJ33" s="403" t="s">
        <v>148</v>
      </c>
      <c r="AL33" s="327"/>
    </row>
    <row r="34" customFormat="false" ht="15" hidden="false" customHeight="true" outlineLevel="0" collapsed="false">
      <c r="A34" s="385"/>
      <c r="B34" s="395"/>
      <c r="C34" s="396" t="s">
        <v>154</v>
      </c>
      <c r="D34" s="397"/>
      <c r="E34" s="397"/>
      <c r="F34" s="397"/>
      <c r="G34" s="397"/>
      <c r="H34" s="397"/>
      <c r="I34" s="397"/>
      <c r="J34" s="397"/>
      <c r="K34" s="397"/>
      <c r="L34" s="397"/>
      <c r="M34" s="397"/>
      <c r="N34" s="397"/>
      <c r="O34" s="398"/>
      <c r="P34" s="399"/>
      <c r="Q34" s="399"/>
      <c r="R34" s="399"/>
      <c r="S34" s="399"/>
      <c r="T34" s="399"/>
      <c r="U34" s="399"/>
      <c r="V34" s="400" t="s">
        <v>148</v>
      </c>
      <c r="W34" s="401"/>
      <c r="X34" s="401"/>
      <c r="Y34" s="401"/>
      <c r="Z34" s="401"/>
      <c r="AA34" s="401"/>
      <c r="AB34" s="401"/>
      <c r="AC34" s="400" t="s">
        <v>148</v>
      </c>
      <c r="AD34" s="402"/>
      <c r="AE34" s="402"/>
      <c r="AF34" s="402"/>
      <c r="AG34" s="402"/>
      <c r="AH34" s="402"/>
      <c r="AI34" s="402"/>
      <c r="AJ34" s="403" t="s">
        <v>148</v>
      </c>
      <c r="AL34" s="327"/>
    </row>
    <row r="35" customFormat="false" ht="22.5" hidden="false" customHeight="true" outlineLevel="0" collapsed="false">
      <c r="A35" s="385"/>
      <c r="B35" s="395"/>
      <c r="C35" s="407" t="s">
        <v>155</v>
      </c>
      <c r="D35" s="407"/>
      <c r="E35" s="407"/>
      <c r="F35" s="407"/>
      <c r="G35" s="407"/>
      <c r="H35" s="407"/>
      <c r="I35" s="407"/>
      <c r="J35" s="407"/>
      <c r="K35" s="407"/>
      <c r="L35" s="407"/>
      <c r="M35" s="407"/>
      <c r="N35" s="407"/>
      <c r="O35" s="407"/>
      <c r="P35" s="399"/>
      <c r="Q35" s="399"/>
      <c r="R35" s="399"/>
      <c r="S35" s="399"/>
      <c r="T35" s="399"/>
      <c r="U35" s="399"/>
      <c r="V35" s="400" t="s">
        <v>148</v>
      </c>
      <c r="W35" s="401"/>
      <c r="X35" s="401"/>
      <c r="Y35" s="401"/>
      <c r="Z35" s="401"/>
      <c r="AA35" s="401"/>
      <c r="AB35" s="401"/>
      <c r="AC35" s="400" t="s">
        <v>148</v>
      </c>
      <c r="AD35" s="402"/>
      <c r="AE35" s="402"/>
      <c r="AF35" s="402"/>
      <c r="AG35" s="402"/>
      <c r="AH35" s="402"/>
      <c r="AI35" s="402"/>
      <c r="AJ35" s="403" t="s">
        <v>148</v>
      </c>
      <c r="AL35" s="327"/>
    </row>
    <row r="36" customFormat="false" ht="24.75" hidden="false" customHeight="true" outlineLevel="0" collapsed="false">
      <c r="A36" s="408"/>
      <c r="B36" s="395"/>
      <c r="C36" s="409" t="s">
        <v>156</v>
      </c>
      <c r="D36" s="409"/>
      <c r="E36" s="409"/>
      <c r="F36" s="409"/>
      <c r="G36" s="409"/>
      <c r="H36" s="409"/>
      <c r="I36" s="409"/>
      <c r="J36" s="409"/>
      <c r="K36" s="409"/>
      <c r="L36" s="409"/>
      <c r="M36" s="409"/>
      <c r="N36" s="409"/>
      <c r="O36" s="409"/>
      <c r="P36" s="410"/>
      <c r="Q36" s="410"/>
      <c r="R36" s="410"/>
      <c r="S36" s="410"/>
      <c r="T36" s="410"/>
      <c r="U36" s="410"/>
      <c r="V36" s="411" t="s">
        <v>148</v>
      </c>
      <c r="W36" s="412"/>
      <c r="X36" s="412"/>
      <c r="Y36" s="412"/>
      <c r="Z36" s="412"/>
      <c r="AA36" s="412"/>
      <c r="AB36" s="412"/>
      <c r="AC36" s="411" t="s">
        <v>148</v>
      </c>
      <c r="AD36" s="413"/>
      <c r="AE36" s="413"/>
      <c r="AF36" s="413"/>
      <c r="AG36" s="413"/>
      <c r="AH36" s="413"/>
      <c r="AI36" s="413"/>
      <c r="AJ36" s="414" t="s">
        <v>148</v>
      </c>
      <c r="AL36" s="327"/>
    </row>
    <row r="37" customFormat="false" ht="7.5" hidden="false" customHeight="true" outlineLevel="0" collapsed="false">
      <c r="A37" s="415"/>
      <c r="B37" s="416"/>
      <c r="C37" s="417"/>
      <c r="D37" s="418"/>
      <c r="E37" s="418"/>
      <c r="F37" s="418"/>
      <c r="G37" s="418"/>
      <c r="H37" s="418"/>
      <c r="I37" s="418"/>
      <c r="J37" s="418"/>
      <c r="M37" s="419"/>
      <c r="N37" s="419"/>
      <c r="O37" s="419"/>
      <c r="AL37" s="327"/>
    </row>
    <row r="38" customFormat="false" ht="15" hidden="false" customHeight="true" outlineLevel="0" collapsed="false">
      <c r="A38" s="420" t="s">
        <v>157</v>
      </c>
    </row>
    <row r="39" customFormat="false" ht="22.5" hidden="false" customHeight="true" outlineLevel="0" collapsed="false">
      <c r="A39" s="421" t="s">
        <v>158</v>
      </c>
      <c r="B39" s="422" t="s">
        <v>159</v>
      </c>
      <c r="C39" s="422"/>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row>
    <row r="40" customFormat="false" ht="22.5" hidden="false" customHeight="true" outlineLevel="0" collapsed="false">
      <c r="A40" s="421" t="s">
        <v>158</v>
      </c>
      <c r="B40" s="422" t="s">
        <v>160</v>
      </c>
      <c r="C40" s="422"/>
      <c r="D40" s="422"/>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row>
    <row r="41" customFormat="false" ht="22.5" hidden="false" customHeight="true" outlineLevel="0" collapsed="false">
      <c r="A41" s="421" t="s">
        <v>158</v>
      </c>
      <c r="B41" s="422" t="s">
        <v>161</v>
      </c>
      <c r="C41" s="422"/>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row>
    <row r="42" customFormat="false" ht="13.5" hidden="false" customHeight="true" outlineLevel="0" collapsed="false">
      <c r="A42" s="421" t="s">
        <v>158</v>
      </c>
      <c r="B42" s="422" t="s">
        <v>162</v>
      </c>
      <c r="C42" s="422"/>
      <c r="D42" s="422"/>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row>
    <row r="43" customFormat="false" ht="13.5" hidden="false" customHeight="true" outlineLevel="0" collapsed="false">
      <c r="A43" s="421" t="s">
        <v>158</v>
      </c>
      <c r="B43" s="422" t="s">
        <v>163</v>
      </c>
      <c r="C43" s="422"/>
      <c r="D43" s="422"/>
      <c r="E43" s="422"/>
      <c r="F43" s="422"/>
      <c r="G43" s="422"/>
      <c r="H43" s="422"/>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2"/>
      <c r="AI43" s="422"/>
      <c r="AJ43" s="422"/>
      <c r="AK43" s="422"/>
    </row>
    <row r="44" customFormat="false" ht="33.75" hidden="false" customHeight="true" outlineLevel="0" collapsed="false">
      <c r="A44" s="421" t="s">
        <v>158</v>
      </c>
      <c r="B44" s="354" t="s">
        <v>164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row>
    <row r="45" customFormat="false" ht="13.5" hidden="false" customHeight="true" outlineLevel="0" collapsed="false">
      <c r="A45" s="421" t="s">
        <v>158</v>
      </c>
      <c r="B45" s="422" t="s">
        <v>165</v>
      </c>
      <c r="C45" s="422"/>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row>
    <row r="46" customFormat="false" ht="18" hidden="false" customHeight="true" outlineLevel="0" collapsed="false">
      <c r="A46" s="423" t="s">
        <v>166</v>
      </c>
      <c r="B46" s="424"/>
      <c r="C46" s="425"/>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row>
    <row r="47" customFormat="false" ht="25.5" hidden="false" customHeight="true" outlineLevel="0" collapsed="false">
      <c r="A47" s="421" t="s">
        <v>158</v>
      </c>
      <c r="B47" s="354" t="s">
        <v>167</v>
      </c>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4"/>
      <c r="AK47" s="354"/>
    </row>
    <row r="48" customFormat="false" ht="22.5" hidden="false" customHeight="true" outlineLevel="0" collapsed="false">
      <c r="A48" s="421" t="s">
        <v>158</v>
      </c>
      <c r="B48" s="422" t="s">
        <v>168</v>
      </c>
      <c r="C48" s="422"/>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2"/>
      <c r="AC48" s="422"/>
      <c r="AD48" s="422"/>
      <c r="AE48" s="422"/>
      <c r="AF48" s="422"/>
      <c r="AG48" s="422"/>
      <c r="AH48" s="422"/>
      <c r="AI48" s="422"/>
      <c r="AJ48" s="422"/>
      <c r="AK48" s="422"/>
    </row>
    <row r="49" customFormat="false" ht="17.25" hidden="false" customHeight="true" outlineLevel="0" collapsed="false">
      <c r="A49" s="423" t="s">
        <v>169</v>
      </c>
      <c r="B49" s="424"/>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row>
    <row r="50" customFormat="false" ht="33.75" hidden="false" customHeight="true" outlineLevel="0" collapsed="false">
      <c r="A50" s="426" t="s">
        <v>158</v>
      </c>
      <c r="B50" s="427" t="s">
        <v>170</v>
      </c>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427"/>
      <c r="AL50" s="415"/>
    </row>
    <row r="51" customFormat="false" ht="4.5" hidden="false" customHeight="true" outlineLevel="0" collapsed="false">
      <c r="A51" s="101"/>
      <c r="B51" s="362"/>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297"/>
      <c r="AK51" s="294"/>
      <c r="AT51" s="353"/>
    </row>
    <row r="52" customFormat="false" ht="15" hidden="false" customHeight="true" outlineLevel="0" collapsed="false">
      <c r="A52" s="101" t="s">
        <v>171</v>
      </c>
      <c r="B52" s="362"/>
      <c r="C52" s="361"/>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297"/>
      <c r="AK52" s="294"/>
      <c r="AT52" s="353"/>
    </row>
    <row r="53" customFormat="false" ht="17.25" hidden="false" customHeight="true" outlineLevel="0" collapsed="false">
      <c r="A53" s="428" t="s">
        <v>172</v>
      </c>
      <c r="B53" s="428"/>
      <c r="C53" s="428"/>
      <c r="D53" s="428"/>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t="s">
        <v>173</v>
      </c>
      <c r="AC53" s="428"/>
      <c r="AD53" s="428"/>
      <c r="AE53" s="428"/>
      <c r="AF53" s="428"/>
      <c r="AG53" s="428"/>
      <c r="AH53" s="428"/>
      <c r="AI53" s="428"/>
      <c r="AJ53" s="428"/>
      <c r="AK53" s="428"/>
      <c r="AL53" s="294"/>
      <c r="AU53" s="353"/>
    </row>
    <row r="54" customFormat="false" ht="17.25" hidden="false" customHeight="true" outlineLevel="0" collapsed="false">
      <c r="A54" s="428" t="s">
        <v>174</v>
      </c>
      <c r="B54" s="428"/>
      <c r="C54" s="428"/>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t="s">
        <v>175</v>
      </c>
      <c r="AC54" s="428"/>
      <c r="AD54" s="428"/>
      <c r="AE54" s="428"/>
      <c r="AF54" s="428"/>
      <c r="AG54" s="428"/>
      <c r="AH54" s="428"/>
      <c r="AI54" s="428"/>
      <c r="AJ54" s="428"/>
      <c r="AK54" s="428"/>
      <c r="AL54" s="294"/>
      <c r="AU54" s="353"/>
    </row>
    <row r="55" s="308" customFormat="true" ht="18" hidden="false" customHeight="true" outlineLevel="0" collapsed="false">
      <c r="A55" s="163" t="s">
        <v>176</v>
      </c>
      <c r="B55" s="165"/>
      <c r="C55" s="165"/>
      <c r="D55" s="165"/>
      <c r="E55" s="165"/>
      <c r="F55" s="165"/>
      <c r="G55" s="165"/>
      <c r="H55" s="165"/>
      <c r="I55" s="165"/>
      <c r="J55" s="165"/>
      <c r="K55" s="165"/>
      <c r="L55" s="165"/>
      <c r="M55" s="429"/>
      <c r="N55" s="430"/>
      <c r="O55" s="431" t="s">
        <v>92</v>
      </c>
      <c r="P55" s="431"/>
      <c r="Q55" s="432"/>
      <c r="R55" s="432"/>
      <c r="S55" s="431" t="s">
        <v>93</v>
      </c>
      <c r="T55" s="432"/>
      <c r="U55" s="432"/>
      <c r="V55" s="431" t="s">
        <v>95</v>
      </c>
      <c r="W55" s="433" t="s">
        <v>177</v>
      </c>
      <c r="X55" s="433"/>
      <c r="Y55" s="431" t="s">
        <v>92</v>
      </c>
      <c r="Z55" s="431"/>
      <c r="AA55" s="432"/>
      <c r="AB55" s="432"/>
      <c r="AC55" s="431" t="s">
        <v>93</v>
      </c>
      <c r="AD55" s="432"/>
      <c r="AE55" s="432"/>
      <c r="AF55" s="431" t="s">
        <v>95</v>
      </c>
      <c r="AG55" s="431" t="s">
        <v>178</v>
      </c>
      <c r="AH55" s="431" t="str">
        <f aca="false">IF(Q55&gt;=1,(AA55*12+AD55)-(Q55*12+T55)+1,"")</f>
        <v/>
      </c>
      <c r="AI55" s="433" t="s">
        <v>179</v>
      </c>
      <c r="AJ55" s="433"/>
      <c r="AK55" s="434" t="s">
        <v>180</v>
      </c>
      <c r="AL55" s="327"/>
    </row>
    <row r="56" s="438" customFormat="true" ht="15" hidden="false" customHeight="true" outlineLevel="0" collapsed="false">
      <c r="A56" s="435"/>
      <c r="B56" s="436"/>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437"/>
      <c r="AK56" s="294"/>
      <c r="AT56" s="439"/>
    </row>
    <row r="57" customFormat="false" ht="15" hidden="false" customHeight="true" outlineLevel="0" collapsed="false">
      <c r="A57" s="101" t="s">
        <v>181</v>
      </c>
      <c r="B57" s="362"/>
      <c r="C57" s="361"/>
      <c r="D57" s="361"/>
      <c r="E57" s="361"/>
      <c r="F57" s="361"/>
      <c r="G57" s="361"/>
      <c r="H57" s="361"/>
      <c r="I57" s="361"/>
      <c r="J57" s="361"/>
      <c r="K57" s="361"/>
      <c r="L57" s="361"/>
      <c r="M57" s="361"/>
      <c r="N57" s="361"/>
      <c r="O57" s="361"/>
      <c r="P57" s="361"/>
      <c r="Q57" s="361"/>
      <c r="R57" s="361"/>
      <c r="S57" s="361"/>
      <c r="T57" s="361"/>
      <c r="U57" s="361"/>
      <c r="V57" s="361"/>
      <c r="W57" s="361"/>
      <c r="X57" s="361"/>
      <c r="Y57" s="103"/>
      <c r="Z57" s="361"/>
      <c r="AA57" s="361"/>
      <c r="AB57" s="361"/>
      <c r="AC57" s="361"/>
      <c r="AD57" s="361"/>
      <c r="AE57" s="361"/>
      <c r="AF57" s="361"/>
      <c r="AG57" s="361"/>
      <c r="AH57" s="361"/>
      <c r="AI57" s="361"/>
      <c r="AJ57" s="297"/>
      <c r="AK57" s="294"/>
      <c r="AT57" s="353"/>
    </row>
    <row r="58" customFormat="false" ht="6" hidden="false" customHeight="true" outlineLevel="0" collapsed="false">
      <c r="A58" s="101"/>
      <c r="B58" s="440"/>
      <c r="C58" s="440"/>
      <c r="D58" s="440"/>
      <c r="E58" s="440"/>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440"/>
      <c r="AT58" s="353"/>
    </row>
    <row r="59" customFormat="false" ht="17.25" hidden="false" customHeight="true" outlineLevel="0" collapsed="false">
      <c r="A59" s="441" t="s">
        <v>182</v>
      </c>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28" t="s">
        <v>173</v>
      </c>
      <c r="AC59" s="428"/>
      <c r="AD59" s="428"/>
      <c r="AE59" s="428"/>
      <c r="AF59" s="428"/>
      <c r="AG59" s="428"/>
      <c r="AH59" s="428"/>
      <c r="AI59" s="428"/>
      <c r="AJ59" s="428"/>
      <c r="AK59" s="428"/>
      <c r="AL59" s="294"/>
      <c r="AU59" s="353"/>
    </row>
    <row r="60" customFormat="false" ht="17.25" hidden="false" customHeight="true" outlineLevel="0" collapsed="false">
      <c r="A60" s="428" t="s">
        <v>183</v>
      </c>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t="s">
        <v>175</v>
      </c>
      <c r="AC60" s="428"/>
      <c r="AD60" s="428"/>
      <c r="AE60" s="428"/>
      <c r="AF60" s="428"/>
      <c r="AG60" s="428"/>
      <c r="AH60" s="428"/>
      <c r="AI60" s="428"/>
      <c r="AJ60" s="428"/>
      <c r="AK60" s="428"/>
      <c r="AL60" s="294"/>
      <c r="AU60" s="353"/>
    </row>
    <row r="61" customFormat="false" ht="27.75" hidden="false" customHeight="true" outlineLevel="0" collapsed="false">
      <c r="A61" s="441" t="s">
        <v>184</v>
      </c>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28" t="s">
        <v>185</v>
      </c>
      <c r="AC61" s="428"/>
      <c r="AD61" s="428"/>
      <c r="AE61" s="428"/>
      <c r="AF61" s="428"/>
      <c r="AG61" s="428"/>
      <c r="AH61" s="428"/>
      <c r="AI61" s="428"/>
      <c r="AJ61" s="428"/>
      <c r="AK61" s="428"/>
      <c r="AL61" s="294"/>
      <c r="AU61" s="353"/>
    </row>
    <row r="62" customFormat="false" ht="24" hidden="false" customHeight="true" outlineLevel="0" collapsed="false">
      <c r="A62" s="442" t="s">
        <v>186</v>
      </c>
      <c r="B62" s="443" t="s">
        <v>187</v>
      </c>
      <c r="C62" s="443"/>
      <c r="D62" s="443"/>
      <c r="E62" s="443"/>
      <c r="F62" s="443"/>
      <c r="G62" s="443"/>
      <c r="H62" s="443"/>
      <c r="I62" s="443"/>
      <c r="J62" s="443"/>
      <c r="K62" s="443"/>
      <c r="L62" s="444"/>
      <c r="M62" s="444"/>
      <c r="N62" s="443"/>
      <c r="O62" s="443"/>
      <c r="P62" s="445"/>
      <c r="Q62" s="445"/>
      <c r="R62" s="446"/>
      <c r="S62" s="447" t="s">
        <v>188</v>
      </c>
      <c r="T62" s="447"/>
      <c r="U62" s="447"/>
      <c r="V62" s="447"/>
      <c r="W62" s="447"/>
      <c r="X62" s="447"/>
      <c r="Y62" s="448" t="s">
        <v>189</v>
      </c>
      <c r="Z62" s="448"/>
      <c r="AA62" s="448"/>
      <c r="AB62" s="448"/>
      <c r="AC62" s="448"/>
      <c r="AD62" s="448"/>
      <c r="AE62" s="448" t="s">
        <v>190</v>
      </c>
      <c r="AF62" s="448"/>
      <c r="AG62" s="448"/>
      <c r="AH62" s="448"/>
      <c r="AI62" s="448"/>
      <c r="AJ62" s="448"/>
      <c r="AL62" s="449"/>
      <c r="AM62" s="450" t="s">
        <v>191</v>
      </c>
      <c r="AU62" s="353"/>
    </row>
    <row r="63" customFormat="false" ht="22.5" hidden="false" customHeight="true" outlineLevel="0" collapsed="false">
      <c r="A63" s="451"/>
      <c r="B63" s="452" t="s">
        <v>192</v>
      </c>
      <c r="C63" s="452"/>
      <c r="D63" s="452"/>
      <c r="E63" s="452"/>
      <c r="F63" s="452"/>
      <c r="G63" s="452"/>
      <c r="H63" s="452"/>
      <c r="I63" s="452"/>
      <c r="J63" s="452"/>
      <c r="K63" s="452"/>
      <c r="L63" s="452"/>
      <c r="M63" s="452"/>
      <c r="N63" s="452"/>
      <c r="O63" s="452"/>
      <c r="P63" s="452"/>
      <c r="Q63" s="452"/>
      <c r="R63" s="452"/>
      <c r="S63" s="453"/>
      <c r="T63" s="453"/>
      <c r="U63" s="453"/>
      <c r="V63" s="453"/>
      <c r="W63" s="453"/>
      <c r="X63" s="454" t="s">
        <v>148</v>
      </c>
      <c r="Y63" s="453"/>
      <c r="Z63" s="453"/>
      <c r="AA63" s="453"/>
      <c r="AB63" s="453"/>
      <c r="AC63" s="453"/>
      <c r="AD63" s="455" t="s">
        <v>148</v>
      </c>
      <c r="AE63" s="453"/>
      <c r="AF63" s="453"/>
      <c r="AG63" s="453"/>
      <c r="AH63" s="453"/>
      <c r="AI63" s="453"/>
      <c r="AJ63" s="456" t="s">
        <v>148</v>
      </c>
      <c r="AM63" s="449" t="s">
        <v>193</v>
      </c>
      <c r="AU63" s="353"/>
    </row>
    <row r="64" customFormat="false" ht="22.5" hidden="false" customHeight="true" outlineLevel="0" collapsed="false">
      <c r="A64" s="451"/>
      <c r="B64" s="457" t="s">
        <v>194</v>
      </c>
      <c r="C64" s="458"/>
      <c r="D64" s="458"/>
      <c r="E64" s="458"/>
      <c r="F64" s="458"/>
      <c r="G64" s="458"/>
      <c r="H64" s="458"/>
      <c r="I64" s="458"/>
      <c r="J64" s="458"/>
      <c r="K64" s="458"/>
      <c r="L64" s="459"/>
      <c r="M64" s="459"/>
      <c r="N64" s="459"/>
      <c r="O64" s="459"/>
      <c r="P64" s="459"/>
      <c r="Q64" s="459"/>
      <c r="R64" s="460"/>
      <c r="S64" s="461"/>
      <c r="T64" s="461"/>
      <c r="U64" s="461"/>
      <c r="V64" s="461"/>
      <c r="W64" s="461"/>
      <c r="X64" s="462" t="s">
        <v>195</v>
      </c>
      <c r="Y64" s="461"/>
      <c r="Z64" s="461"/>
      <c r="AA64" s="461"/>
      <c r="AB64" s="461"/>
      <c r="AC64" s="461"/>
      <c r="AD64" s="463" t="s">
        <v>195</v>
      </c>
      <c r="AE64" s="461"/>
      <c r="AF64" s="461"/>
      <c r="AG64" s="461"/>
      <c r="AH64" s="461"/>
      <c r="AI64" s="461"/>
      <c r="AJ64" s="464" t="s">
        <v>195</v>
      </c>
      <c r="AM64" s="449" t="s">
        <v>196</v>
      </c>
      <c r="AU64" s="353"/>
    </row>
    <row r="65" customFormat="false" ht="22.5" hidden="false" customHeight="true" outlineLevel="0" collapsed="false">
      <c r="A65" s="451"/>
      <c r="B65" s="465" t="s">
        <v>197</v>
      </c>
      <c r="C65" s="466"/>
      <c r="D65" s="466"/>
      <c r="E65" s="466"/>
      <c r="F65" s="466"/>
      <c r="G65" s="466"/>
      <c r="H65" s="466"/>
      <c r="I65" s="466"/>
      <c r="J65" s="466"/>
      <c r="K65" s="466"/>
      <c r="L65" s="467"/>
      <c r="M65" s="467"/>
      <c r="N65" s="467"/>
      <c r="O65" s="467"/>
      <c r="P65" s="467"/>
      <c r="Q65" s="467"/>
      <c r="R65" s="467"/>
      <c r="S65" s="468"/>
      <c r="T65" s="468"/>
      <c r="U65" s="468"/>
      <c r="V65" s="468"/>
      <c r="W65" s="468"/>
      <c r="X65" s="462" t="s">
        <v>195</v>
      </c>
      <c r="Y65" s="468"/>
      <c r="Z65" s="468"/>
      <c r="AA65" s="468"/>
      <c r="AB65" s="468"/>
      <c r="AC65" s="468"/>
      <c r="AD65" s="463" t="s">
        <v>195</v>
      </c>
      <c r="AE65" s="468"/>
      <c r="AF65" s="468"/>
      <c r="AG65" s="468"/>
      <c r="AH65" s="468"/>
      <c r="AI65" s="468"/>
      <c r="AJ65" s="464" t="s">
        <v>195</v>
      </c>
      <c r="AM65" s="449" t="s">
        <v>198</v>
      </c>
      <c r="AU65" s="353"/>
    </row>
    <row r="66" customFormat="false" ht="22.5" hidden="false" customHeight="true" outlineLevel="0" collapsed="false">
      <c r="A66" s="451"/>
      <c r="B66" s="465" t="s">
        <v>199</v>
      </c>
      <c r="C66" s="469"/>
      <c r="D66" s="469"/>
      <c r="E66" s="469"/>
      <c r="F66" s="469"/>
      <c r="G66" s="469"/>
      <c r="H66" s="469"/>
      <c r="I66" s="469"/>
      <c r="J66" s="469"/>
      <c r="K66" s="469"/>
      <c r="L66" s="470"/>
      <c r="M66" s="470"/>
      <c r="N66" s="470"/>
      <c r="O66" s="470"/>
      <c r="P66" s="470"/>
      <c r="Q66" s="470"/>
      <c r="R66" s="470"/>
      <c r="S66" s="471" t="str">
        <f aca="false">IFERROR(ROUND(S63/S64,),"")</f>
        <v/>
      </c>
      <c r="T66" s="471"/>
      <c r="U66" s="471"/>
      <c r="V66" s="471"/>
      <c r="W66" s="471"/>
      <c r="X66" s="462" t="s">
        <v>148</v>
      </c>
      <c r="Y66" s="471" t="str">
        <f aca="false">IFERROR(ROUND(Y63/Y64,),"")</f>
        <v/>
      </c>
      <c r="Z66" s="471"/>
      <c r="AA66" s="471"/>
      <c r="AB66" s="471"/>
      <c r="AC66" s="471"/>
      <c r="AD66" s="462" t="s">
        <v>148</v>
      </c>
      <c r="AE66" s="471" t="str">
        <f aca="false">IFERROR(ROUND(AE63/AE64,),"")</f>
        <v/>
      </c>
      <c r="AF66" s="471"/>
      <c r="AG66" s="471"/>
      <c r="AH66" s="471"/>
      <c r="AI66" s="471"/>
      <c r="AJ66" s="472" t="s">
        <v>148</v>
      </c>
      <c r="AN66" s="473"/>
      <c r="AO66" s="474"/>
      <c r="AP66" s="475" t="s">
        <v>200</v>
      </c>
      <c r="AQ66" s="476" t="s">
        <v>201</v>
      </c>
      <c r="AR66" s="475" t="s">
        <v>202</v>
      </c>
      <c r="AS66" s="476" t="s">
        <v>203</v>
      </c>
      <c r="AT66" s="477" t="s">
        <v>204</v>
      </c>
      <c r="AU66" s="478" t="s">
        <v>205</v>
      </c>
      <c r="AV66" s="479" t="s">
        <v>206</v>
      </c>
      <c r="AW66" s="478"/>
      <c r="AX66" s="478"/>
      <c r="AY66" s="478"/>
      <c r="AZ66" s="480"/>
    </row>
    <row r="67" customFormat="false" ht="18" hidden="false" customHeight="true" outlineLevel="0" collapsed="false">
      <c r="A67" s="451"/>
      <c r="B67" s="481" t="s">
        <v>207</v>
      </c>
      <c r="C67" s="481"/>
      <c r="D67" s="481"/>
      <c r="E67" s="481"/>
      <c r="F67" s="481"/>
      <c r="G67" s="481"/>
      <c r="H67" s="481"/>
      <c r="I67" s="481"/>
      <c r="J67" s="481"/>
      <c r="K67" s="482"/>
      <c r="L67" s="483" t="s">
        <v>208</v>
      </c>
      <c r="M67" s="484"/>
      <c r="N67" s="484"/>
      <c r="O67" s="484"/>
      <c r="P67" s="484"/>
      <c r="Q67" s="484"/>
      <c r="R67" s="484"/>
      <c r="S67" s="485" t="n">
        <f aca="false">CEILING(AP67,1)</f>
        <v>0</v>
      </c>
      <c r="T67" s="485"/>
      <c r="U67" s="485"/>
      <c r="V67" s="485"/>
      <c r="W67" s="485"/>
      <c r="X67" s="486" t="s">
        <v>148</v>
      </c>
      <c r="Y67" s="487"/>
      <c r="Z67" s="487"/>
      <c r="AA67" s="487"/>
      <c r="AB67" s="487"/>
      <c r="AC67" s="487"/>
      <c r="AD67" s="487"/>
      <c r="AE67" s="488"/>
      <c r="AF67" s="488"/>
      <c r="AG67" s="488"/>
      <c r="AH67" s="488"/>
      <c r="AI67" s="488"/>
      <c r="AJ67" s="488"/>
      <c r="AN67" s="489" t="s">
        <v>209</v>
      </c>
      <c r="AO67" s="489" t="s">
        <v>210</v>
      </c>
      <c r="AP67" s="490" t="n">
        <f aca="false">IFERROR(#REF!/(S65*12),0)</f>
        <v>0</v>
      </c>
      <c r="AQ67" s="491"/>
      <c r="AR67" s="490"/>
      <c r="AS67" s="478"/>
      <c r="AT67" s="492"/>
      <c r="AU67" s="478"/>
      <c r="AV67" s="493" t="s">
        <v>211</v>
      </c>
      <c r="AW67" s="478"/>
      <c r="AX67" s="478"/>
      <c r="AY67" s="478"/>
      <c r="AZ67" s="480"/>
    </row>
    <row r="68" customFormat="false" ht="18" hidden="false" customHeight="true" outlineLevel="0" collapsed="false">
      <c r="A68" s="451"/>
      <c r="B68" s="481"/>
      <c r="C68" s="481"/>
      <c r="D68" s="481"/>
      <c r="E68" s="481"/>
      <c r="F68" s="481"/>
      <c r="G68" s="481"/>
      <c r="H68" s="481"/>
      <c r="I68" s="481"/>
      <c r="J68" s="481"/>
      <c r="K68" s="494"/>
      <c r="L68" s="466"/>
      <c r="M68" s="495" t="s">
        <v>96</v>
      </c>
      <c r="N68" s="496" t="n">
        <f aca="false">T68</f>
        <v>0</v>
      </c>
      <c r="O68" s="496"/>
      <c r="P68" s="496"/>
      <c r="Q68" s="495" t="s">
        <v>148</v>
      </c>
      <c r="R68" s="497" t="s">
        <v>212</v>
      </c>
      <c r="S68" s="498" t="s">
        <v>96</v>
      </c>
      <c r="T68" s="499" t="n">
        <f aca="false">S65*S67*12</f>
        <v>0</v>
      </c>
      <c r="U68" s="499"/>
      <c r="V68" s="499"/>
      <c r="W68" s="500" t="s">
        <v>148</v>
      </c>
      <c r="X68" s="501" t="s">
        <v>212</v>
      </c>
      <c r="Y68" s="487"/>
      <c r="Z68" s="487"/>
      <c r="AA68" s="487"/>
      <c r="AB68" s="487"/>
      <c r="AC68" s="487"/>
      <c r="AD68" s="487"/>
      <c r="AE68" s="488"/>
      <c r="AF68" s="488"/>
      <c r="AG68" s="488"/>
      <c r="AH68" s="488"/>
      <c r="AI68" s="488"/>
      <c r="AJ68" s="488"/>
      <c r="AN68" s="502"/>
      <c r="AO68" s="503" t="s">
        <v>213</v>
      </c>
      <c r="AP68" s="504" t="str">
        <f aca="false">W28</f>
        <v/>
      </c>
      <c r="AQ68" s="505"/>
      <c r="AR68" s="504"/>
      <c r="AS68" s="506" t="n">
        <f aca="false">SUM(AP68:AR68)</f>
        <v>0</v>
      </c>
      <c r="AT68" s="507" t="n">
        <f aca="false">AS68-S65*S67*12</f>
        <v>0</v>
      </c>
      <c r="AU68" s="508" t="s">
        <v>8</v>
      </c>
      <c r="AV68" s="509"/>
      <c r="AW68" s="510"/>
      <c r="AX68" s="510"/>
      <c r="AY68" s="510"/>
      <c r="AZ68" s="511"/>
    </row>
    <row r="69" customFormat="false" ht="18" hidden="false" customHeight="true" outlineLevel="0" collapsed="false">
      <c r="A69" s="451"/>
      <c r="B69" s="481"/>
      <c r="C69" s="481"/>
      <c r="D69" s="481"/>
      <c r="E69" s="481"/>
      <c r="F69" s="481"/>
      <c r="G69" s="481"/>
      <c r="H69" s="481"/>
      <c r="I69" s="481"/>
      <c r="J69" s="481"/>
      <c r="K69" s="482"/>
      <c r="L69" s="483" t="s">
        <v>214</v>
      </c>
      <c r="M69" s="484"/>
      <c r="N69" s="484"/>
      <c r="O69" s="484"/>
      <c r="P69" s="484"/>
      <c r="Q69" s="484"/>
      <c r="R69" s="484"/>
      <c r="S69" s="512" t="e">
        <f aca="false">IF((CEILING(AP70,1)-AP70)-2*(CEILING(AQ70,1)-AQ70)&gt;=0,CEILING(AP70,1),CEILING(AP70+AU71/S65/12,1))</f>
        <v>#DIV/0!</v>
      </c>
      <c r="T69" s="512"/>
      <c r="U69" s="512"/>
      <c r="V69" s="512"/>
      <c r="W69" s="512"/>
      <c r="X69" s="513" t="s">
        <v>148</v>
      </c>
      <c r="Y69" s="512" t="e">
        <f aca="false">IF((CEILING(AP70,1)-AP70)-2*(CEILING(AQ70,1)-AQ70)&gt;=0,CEILING(AQ70,1),FLOOR(AQ70,1))</f>
        <v>#DIV/0!</v>
      </c>
      <c r="Z69" s="512"/>
      <c r="AA69" s="512"/>
      <c r="AB69" s="512"/>
      <c r="AC69" s="512"/>
      <c r="AD69" s="513" t="s">
        <v>148</v>
      </c>
      <c r="AE69" s="514"/>
      <c r="AF69" s="514"/>
      <c r="AG69" s="514"/>
      <c r="AH69" s="514"/>
      <c r="AI69" s="514"/>
      <c r="AJ69" s="514"/>
      <c r="AN69" s="489" t="s">
        <v>215</v>
      </c>
      <c r="AO69" s="515" t="s">
        <v>216</v>
      </c>
      <c r="AP69" s="516"/>
      <c r="AQ69" s="517"/>
      <c r="AR69" s="518"/>
      <c r="AS69" s="478"/>
      <c r="AT69" s="492"/>
      <c r="AU69" s="478"/>
      <c r="AV69" s="493" t="s">
        <v>217</v>
      </c>
      <c r="AW69" s="519" t="e">
        <f aca="false">AP69/AQ69</f>
        <v>#DIV/0!</v>
      </c>
      <c r="AX69" s="520" t="e">
        <f aca="false">IF(AW69&lt;1,"  1を上回るよう配分比率を設定してください。","  1を上回ることを確認してください")</f>
        <v>#DIV/0!</v>
      </c>
      <c r="AY69" s="520"/>
      <c r="AZ69" s="521"/>
    </row>
    <row r="70" customFormat="false" ht="18" hidden="false" customHeight="true" outlineLevel="0" collapsed="false">
      <c r="A70" s="451"/>
      <c r="B70" s="481"/>
      <c r="C70" s="481"/>
      <c r="D70" s="481"/>
      <c r="E70" s="481"/>
      <c r="F70" s="481"/>
      <c r="G70" s="481"/>
      <c r="H70" s="481"/>
      <c r="I70" s="481"/>
      <c r="J70" s="481"/>
      <c r="K70" s="494"/>
      <c r="L70" s="466"/>
      <c r="M70" s="495" t="s">
        <v>96</v>
      </c>
      <c r="N70" s="496" t="e">
        <f aca="false">SUM(T70,Z70)</f>
        <v>#DIV/0!</v>
      </c>
      <c r="O70" s="496"/>
      <c r="P70" s="496"/>
      <c r="Q70" s="495" t="s">
        <v>148</v>
      </c>
      <c r="R70" s="497" t="s">
        <v>212</v>
      </c>
      <c r="S70" s="522" t="s">
        <v>96</v>
      </c>
      <c r="T70" s="523" t="e">
        <f aca="false">S65*S69*12</f>
        <v>#DIV/0!</v>
      </c>
      <c r="U70" s="523"/>
      <c r="V70" s="523"/>
      <c r="W70" s="524" t="s">
        <v>148</v>
      </c>
      <c r="X70" s="525" t="s">
        <v>212</v>
      </c>
      <c r="Y70" s="522" t="s">
        <v>96</v>
      </c>
      <c r="Z70" s="523" t="e">
        <f aca="false">Y65*Y69*12</f>
        <v>#DIV/0!</v>
      </c>
      <c r="AA70" s="523"/>
      <c r="AB70" s="523"/>
      <c r="AC70" s="524" t="s">
        <v>148</v>
      </c>
      <c r="AD70" s="525" t="s">
        <v>212</v>
      </c>
      <c r="AE70" s="514"/>
      <c r="AF70" s="514"/>
      <c r="AG70" s="514"/>
      <c r="AH70" s="514"/>
      <c r="AI70" s="514"/>
      <c r="AJ70" s="514"/>
      <c r="AN70" s="526"/>
      <c r="AO70" s="527" t="s">
        <v>210</v>
      </c>
      <c r="AP70" s="528" t="e">
        <f aca="false">W28/((S65+Y65/AW69)*12)</f>
        <v>#DIV/0!</v>
      </c>
      <c r="AQ70" s="529" t="e">
        <f aca="false">W28/((S65*AW69+Y65)*12)</f>
        <v>#DIV/0!</v>
      </c>
      <c r="AR70" s="528"/>
      <c r="AS70" s="530"/>
      <c r="AT70" s="531"/>
      <c r="AU70" s="530"/>
      <c r="AV70" s="532"/>
      <c r="AW70" s="533"/>
      <c r="AX70" s="530"/>
      <c r="AY70" s="530"/>
      <c r="AZ70" s="534"/>
    </row>
    <row r="71" customFormat="false" ht="18" hidden="false" customHeight="true" outlineLevel="0" collapsed="false">
      <c r="A71" s="451"/>
      <c r="B71" s="481"/>
      <c r="C71" s="481"/>
      <c r="D71" s="481"/>
      <c r="E71" s="481"/>
      <c r="F71" s="481"/>
      <c r="G71" s="481"/>
      <c r="H71" s="481"/>
      <c r="I71" s="481"/>
      <c r="J71" s="481"/>
      <c r="K71" s="535"/>
      <c r="L71" s="483" t="s">
        <v>218</v>
      </c>
      <c r="M71" s="484"/>
      <c r="N71" s="484"/>
      <c r="O71" s="484"/>
      <c r="P71" s="484"/>
      <c r="Q71" s="484"/>
      <c r="R71" s="484"/>
      <c r="S71" s="485" t="e">
        <f aca="false">IF((CEILING(AP73,1)-AP73)-2*(CEILING(AQ73,1)-AQ73)&gt;=0,CEILING(AP73,1),CEILING(AP73+(AU73+AU74)/S65/12,1))</f>
        <v>#DIV/0!</v>
      </c>
      <c r="T71" s="485"/>
      <c r="U71" s="485"/>
      <c r="V71" s="485"/>
      <c r="W71" s="485"/>
      <c r="X71" s="486" t="s">
        <v>148</v>
      </c>
      <c r="Y71" s="485" t="e">
        <f aca="false">IF((CEILING(AP73,1)-AP73)-2*(CEILING(AQ73,1)-AQ73)&gt;=0,CEILING(AQ73,1),FLOOR(AQ73,1))</f>
        <v>#DIV/0!</v>
      </c>
      <c r="Z71" s="485"/>
      <c r="AA71" s="485"/>
      <c r="AB71" s="485"/>
      <c r="AC71" s="485"/>
      <c r="AD71" s="486" t="s">
        <v>148</v>
      </c>
      <c r="AE71" s="536" t="e">
        <f aca="false">IF(Y71-2*(CEILING(AR73,1))&gt;=0,CEILING(AR73,1),FLOOR(AR73,1))</f>
        <v>#DIV/0!</v>
      </c>
      <c r="AF71" s="536"/>
      <c r="AG71" s="536"/>
      <c r="AH71" s="536"/>
      <c r="AI71" s="536"/>
      <c r="AJ71" s="537" t="s">
        <v>148</v>
      </c>
      <c r="AN71" s="502"/>
      <c r="AO71" s="502" t="s">
        <v>213</v>
      </c>
      <c r="AP71" s="538" t="e">
        <f aca="false">W28/(1+Y65/S65/AW69)</f>
        <v>#DIV/0!</v>
      </c>
      <c r="AQ71" s="539" t="e">
        <f aca="false">W28/(S65/Y65*AW69+1)</f>
        <v>#DIV/0!</v>
      </c>
      <c r="AR71" s="538"/>
      <c r="AS71" s="506" t="e">
        <f aca="false">SUM(AP71:AR71)</f>
        <v>#DIV/0!</v>
      </c>
      <c r="AT71" s="507" t="e">
        <f aca="false">AS71-S65*S69*12-Y65*Y69*12</f>
        <v>#DIV/0!</v>
      </c>
      <c r="AU71" s="510" t="e">
        <f aca="false">IF((CEILING(AP70,1)-AP70)-2*(CEILING(AQ70,1)-AQ70)&gt;=0,0,(AQ70-FLOOR(AQ70,1))*Y65*12)</f>
        <v>#DIV/0!</v>
      </c>
      <c r="AV71" s="509"/>
      <c r="AW71" s="540"/>
      <c r="AX71" s="510"/>
      <c r="AY71" s="510"/>
      <c r="AZ71" s="511"/>
    </row>
    <row r="72" customFormat="false" ht="18" hidden="false" customHeight="true" outlineLevel="0" collapsed="false">
      <c r="A72" s="451"/>
      <c r="B72" s="481"/>
      <c r="C72" s="481"/>
      <c r="D72" s="481"/>
      <c r="E72" s="481"/>
      <c r="F72" s="481"/>
      <c r="G72" s="481"/>
      <c r="H72" s="481"/>
      <c r="I72" s="481"/>
      <c r="J72" s="481"/>
      <c r="K72" s="494"/>
      <c r="L72" s="469"/>
      <c r="M72" s="541" t="s">
        <v>96</v>
      </c>
      <c r="N72" s="542" t="e">
        <f aca="false">SUM(T72,Z72,AF72)</f>
        <v>#DIV/0!</v>
      </c>
      <c r="O72" s="542"/>
      <c r="P72" s="542"/>
      <c r="Q72" s="541" t="s">
        <v>148</v>
      </c>
      <c r="R72" s="543" t="s">
        <v>212</v>
      </c>
      <c r="S72" s="498" t="s">
        <v>96</v>
      </c>
      <c r="T72" s="499" t="e">
        <f aca="false">S65*S71*12</f>
        <v>#DIV/0!</v>
      </c>
      <c r="U72" s="499"/>
      <c r="V72" s="499"/>
      <c r="W72" s="500" t="s">
        <v>148</v>
      </c>
      <c r="X72" s="525" t="s">
        <v>212</v>
      </c>
      <c r="Y72" s="498" t="s">
        <v>96</v>
      </c>
      <c r="Z72" s="499" t="e">
        <f aca="false">Y65*Y71*12</f>
        <v>#DIV/0!</v>
      </c>
      <c r="AA72" s="499"/>
      <c r="AB72" s="499"/>
      <c r="AC72" s="500" t="s">
        <v>148</v>
      </c>
      <c r="AD72" s="525" t="s">
        <v>212</v>
      </c>
      <c r="AE72" s="500" t="s">
        <v>96</v>
      </c>
      <c r="AF72" s="499" t="e">
        <f aca="false">AE65*AE71*12</f>
        <v>#DIV/0!</v>
      </c>
      <c r="AG72" s="499"/>
      <c r="AH72" s="499"/>
      <c r="AI72" s="500" t="s">
        <v>148</v>
      </c>
      <c r="AJ72" s="544" t="s">
        <v>212</v>
      </c>
      <c r="AN72" s="489" t="s">
        <v>219</v>
      </c>
      <c r="AO72" s="532" t="s">
        <v>216</v>
      </c>
      <c r="AP72" s="516"/>
      <c r="AQ72" s="545"/>
      <c r="AR72" s="546"/>
      <c r="AS72" s="530"/>
      <c r="AT72" s="531"/>
      <c r="AU72" s="530"/>
      <c r="AV72" s="532" t="s">
        <v>217</v>
      </c>
      <c r="AW72" s="533" t="e">
        <f aca="false">AP72/AQ72</f>
        <v>#DIV/0!</v>
      </c>
      <c r="AX72" s="547" t="e">
        <f aca="false">IF(AW72&lt;1,"  1を上回るよう配分比率を設定してください。","  1を上回ることを確認してください")</f>
        <v>#DIV/0!</v>
      </c>
      <c r="AY72" s="547"/>
      <c r="AZ72" s="548"/>
    </row>
    <row r="73" customFormat="false" ht="18" hidden="false" customHeight="true" outlineLevel="0" collapsed="false">
      <c r="A73" s="451"/>
      <c r="B73" s="481"/>
      <c r="C73" s="481"/>
      <c r="D73" s="481"/>
      <c r="E73" s="481"/>
      <c r="F73" s="481"/>
      <c r="G73" s="481"/>
      <c r="H73" s="481"/>
      <c r="I73" s="481"/>
      <c r="J73" s="481"/>
      <c r="K73" s="535"/>
      <c r="L73" s="483" t="s">
        <v>220</v>
      </c>
      <c r="M73" s="484"/>
      <c r="N73" s="484"/>
      <c r="O73" s="484"/>
      <c r="P73" s="484"/>
      <c r="Q73" s="484"/>
      <c r="R73" s="484"/>
      <c r="S73" s="549"/>
      <c r="T73" s="549"/>
      <c r="U73" s="549"/>
      <c r="V73" s="549"/>
      <c r="W73" s="549"/>
      <c r="X73" s="469" t="s">
        <v>148</v>
      </c>
      <c r="Y73" s="549"/>
      <c r="Z73" s="549"/>
      <c r="AA73" s="549"/>
      <c r="AB73" s="549"/>
      <c r="AC73" s="549"/>
      <c r="AD73" s="550" t="s">
        <v>148</v>
      </c>
      <c r="AE73" s="549"/>
      <c r="AF73" s="549"/>
      <c r="AG73" s="549"/>
      <c r="AH73" s="549"/>
      <c r="AI73" s="549"/>
      <c r="AJ73" s="551" t="s">
        <v>148</v>
      </c>
      <c r="AN73" s="552"/>
      <c r="AO73" s="553" t="s">
        <v>210</v>
      </c>
      <c r="AP73" s="528" t="e">
        <f aca="false">W28/((S65+Y65/AW72+AE65/AW74)*12)</f>
        <v>#DIV/0!</v>
      </c>
      <c r="AQ73" s="529" t="e">
        <f aca="false">W28/((S65*AW72+Y65+AE65/AW73)*12)</f>
        <v>#DIV/0!</v>
      </c>
      <c r="AR73" s="528" t="e">
        <f aca="false">W28/((S65*AW74+Y65*AW73+AE65)*12)</f>
        <v>#DIV/0!</v>
      </c>
      <c r="AS73" s="530"/>
      <c r="AT73" s="531"/>
      <c r="AU73" s="554" t="e">
        <f aca="false">IF((CEILING(AP73,1)-AP73)-2*(CEILING(AQ73,1)-AQ73)&gt;=0,0,(AQ73-FLOOR(AQ73,1))*Y65*12)</f>
        <v>#DIV/0!</v>
      </c>
      <c r="AV73" s="532" t="s">
        <v>221</v>
      </c>
      <c r="AW73" s="533" t="e">
        <f aca="false">AQ72/AR72</f>
        <v>#DIV/0!</v>
      </c>
      <c r="AX73" s="547" t="e">
        <f aca="false">IF(AW73&lt;2,"  2以上となるよう配分比率を設定してください。","  2以上であることを確認してください")</f>
        <v>#DIV/0!</v>
      </c>
      <c r="AY73" s="547"/>
      <c r="AZ73" s="548"/>
    </row>
    <row r="74" customFormat="false" ht="18" hidden="false" customHeight="true" outlineLevel="0" collapsed="false">
      <c r="A74" s="451"/>
      <c r="B74" s="481"/>
      <c r="C74" s="481"/>
      <c r="D74" s="481"/>
      <c r="E74" s="481"/>
      <c r="F74" s="481"/>
      <c r="G74" s="481"/>
      <c r="H74" s="481"/>
      <c r="I74" s="481"/>
      <c r="J74" s="481"/>
      <c r="K74" s="555"/>
      <c r="L74" s="469"/>
      <c r="M74" s="556" t="s">
        <v>96</v>
      </c>
      <c r="N74" s="557" t="n">
        <f aca="false">SUM(T74,Z74,AF74)</f>
        <v>0</v>
      </c>
      <c r="O74" s="557"/>
      <c r="P74" s="557"/>
      <c r="Q74" s="556" t="s">
        <v>148</v>
      </c>
      <c r="R74" s="558" t="s">
        <v>212</v>
      </c>
      <c r="S74" s="559" t="s">
        <v>96</v>
      </c>
      <c r="T74" s="557" t="n">
        <f aca="false">S65*S73*12</f>
        <v>0</v>
      </c>
      <c r="U74" s="557"/>
      <c r="V74" s="557"/>
      <c r="W74" s="556" t="s">
        <v>148</v>
      </c>
      <c r="X74" s="560" t="s">
        <v>212</v>
      </c>
      <c r="Y74" s="556" t="s">
        <v>96</v>
      </c>
      <c r="Z74" s="557" t="n">
        <f aca="false">Y65*Y73*12</f>
        <v>0</v>
      </c>
      <c r="AA74" s="557"/>
      <c r="AB74" s="557"/>
      <c r="AC74" s="556" t="s">
        <v>148</v>
      </c>
      <c r="AD74" s="560" t="s">
        <v>212</v>
      </c>
      <c r="AE74" s="556" t="s">
        <v>96</v>
      </c>
      <c r="AF74" s="557" t="n">
        <f aca="false">AE65*AE73*12</f>
        <v>0</v>
      </c>
      <c r="AG74" s="557"/>
      <c r="AH74" s="557"/>
      <c r="AI74" s="556" t="s">
        <v>148</v>
      </c>
      <c r="AJ74" s="561" t="s">
        <v>212</v>
      </c>
      <c r="AM74" s="308"/>
      <c r="AN74" s="562"/>
      <c r="AO74" s="502" t="s">
        <v>213</v>
      </c>
      <c r="AP74" s="563" t="e">
        <f aca="false">W28/(1+Y65/S65/AW72+AE65/S65/AW74)</f>
        <v>#DIV/0!</v>
      </c>
      <c r="AQ74" s="506" t="e">
        <f aca="false">W28/(S65/Y65*AW72+1+AE65/Y65/AW73)</f>
        <v>#DIV/0!</v>
      </c>
      <c r="AR74" s="563" t="e">
        <f aca="false">W28/(S65/AE65*AW74+Y65/AE65*AW73+1)</f>
        <v>#DIV/0!</v>
      </c>
      <c r="AS74" s="506" t="e">
        <f aca="false">SUM(AP74:AR74)</f>
        <v>#DIV/0!</v>
      </c>
      <c r="AT74" s="507" t="e">
        <f aca="false">AS74-S65*S71*12-Y65*Y71*12-AE65*AE71*12</f>
        <v>#DIV/0!</v>
      </c>
      <c r="AU74" s="564" t="e">
        <f aca="false">IF(Y71-2*(CEILING(AR73,1))&gt;=0,0,(AR73-FLOOR(AR73,1))*AE65*12)</f>
        <v>#DIV/0!</v>
      </c>
      <c r="AV74" s="509" t="s">
        <v>222</v>
      </c>
      <c r="AW74" s="510" t="e">
        <f aca="false">AP72/AR72</f>
        <v>#DIV/0!</v>
      </c>
      <c r="AX74" s="510"/>
      <c r="AY74" s="510"/>
      <c r="AZ74" s="511"/>
    </row>
    <row r="75" s="308" customFormat="true" ht="18" hidden="false" customHeight="true" outlineLevel="0" collapsed="false">
      <c r="A75" s="565"/>
      <c r="B75" s="566" t="s">
        <v>223</v>
      </c>
      <c r="C75" s="443"/>
      <c r="D75" s="443"/>
      <c r="E75" s="443"/>
      <c r="F75" s="443"/>
      <c r="G75" s="443"/>
      <c r="H75" s="443"/>
      <c r="I75" s="443"/>
      <c r="J75" s="443"/>
      <c r="K75" s="567"/>
      <c r="L75" s="567"/>
      <c r="M75" s="443"/>
      <c r="N75" s="443"/>
      <c r="O75" s="443"/>
      <c r="P75" s="443"/>
      <c r="Q75" s="443"/>
      <c r="R75" s="443"/>
      <c r="S75" s="443"/>
      <c r="T75" s="443"/>
      <c r="U75" s="443"/>
      <c r="V75" s="443"/>
      <c r="W75" s="568"/>
      <c r="X75" s="569"/>
      <c r="Y75" s="569"/>
      <c r="Z75" s="570" t="s">
        <v>224</v>
      </c>
      <c r="AA75" s="571"/>
      <c r="AB75" s="571"/>
      <c r="AC75" s="572"/>
      <c r="AD75" s="572"/>
      <c r="AE75" s="570"/>
      <c r="AF75" s="570"/>
      <c r="AG75" s="570"/>
      <c r="AH75" s="573"/>
      <c r="AI75" s="572"/>
      <c r="AJ75" s="574"/>
      <c r="AM75" s="575"/>
      <c r="AN75" s="576"/>
      <c r="AO75" s="576"/>
      <c r="AP75" s="576"/>
      <c r="AQ75" s="576"/>
      <c r="AR75" s="577"/>
      <c r="AT75" s="328"/>
    </row>
    <row r="76" customFormat="false" ht="16.5" hidden="false" customHeight="true" outlineLevel="0" collapsed="false">
      <c r="A76" s="578"/>
      <c r="B76" s="579"/>
      <c r="C76" s="580" t="s">
        <v>225</v>
      </c>
      <c r="D76" s="581"/>
      <c r="E76" s="581"/>
      <c r="F76" s="581"/>
      <c r="G76" s="581"/>
      <c r="H76" s="581"/>
      <c r="I76" s="581"/>
      <c r="J76" s="581"/>
      <c r="K76" s="581"/>
      <c r="L76" s="581"/>
      <c r="M76" s="581"/>
      <c r="N76" s="581"/>
      <c r="O76" s="581"/>
      <c r="P76" s="581"/>
      <c r="Q76" s="581"/>
      <c r="R76" s="581"/>
      <c r="S76" s="581"/>
      <c r="T76" s="581"/>
      <c r="U76" s="581"/>
      <c r="V76" s="581"/>
      <c r="W76" s="581"/>
      <c r="X76" s="581"/>
      <c r="Y76" s="581"/>
      <c r="Z76" s="581"/>
      <c r="AA76" s="581"/>
      <c r="AB76" s="581"/>
      <c r="AC76" s="581"/>
      <c r="AD76" s="581"/>
      <c r="AE76" s="581"/>
      <c r="AF76" s="581"/>
      <c r="AG76" s="581"/>
      <c r="AH76" s="581"/>
      <c r="AI76" s="581"/>
      <c r="AJ76" s="582"/>
      <c r="AL76" s="583"/>
      <c r="AM76" s="575"/>
      <c r="AN76" s="576"/>
      <c r="AO76" s="576"/>
      <c r="AP76" s="576"/>
      <c r="AQ76" s="576"/>
      <c r="AR76" s="577"/>
      <c r="AT76" s="328"/>
    </row>
    <row r="77" customFormat="false" ht="15.75" hidden="false" customHeight="true" outlineLevel="0" collapsed="false">
      <c r="A77" s="578"/>
      <c r="B77" s="579"/>
      <c r="C77" s="584"/>
      <c r="D77" s="580" t="s">
        <v>226</v>
      </c>
      <c r="E77" s="585"/>
      <c r="F77" s="585"/>
      <c r="G77" s="585"/>
      <c r="H77" s="585"/>
      <c r="I77" s="585"/>
      <c r="J77" s="585"/>
      <c r="K77" s="585"/>
      <c r="L77" s="585"/>
      <c r="M77" s="585"/>
      <c r="N77" s="585"/>
      <c r="O77" s="585"/>
      <c r="P77" s="585"/>
      <c r="Q77" s="585"/>
      <c r="R77" s="585"/>
      <c r="S77" s="585"/>
      <c r="T77" s="585"/>
      <c r="U77" s="585"/>
      <c r="V77" s="585"/>
      <c r="W77" s="585"/>
      <c r="X77" s="585"/>
      <c r="Y77" s="585"/>
      <c r="Z77" s="585"/>
      <c r="AA77" s="585"/>
      <c r="AB77" s="585"/>
      <c r="AC77" s="585"/>
      <c r="AD77" s="585"/>
      <c r="AE77" s="585"/>
      <c r="AF77" s="585"/>
      <c r="AG77" s="585"/>
      <c r="AH77" s="585"/>
      <c r="AI77" s="586"/>
      <c r="AJ77" s="582"/>
      <c r="AL77" s="583"/>
      <c r="AM77" s="575"/>
      <c r="AN77" s="576"/>
      <c r="AO77" s="576"/>
      <c r="AP77" s="576"/>
      <c r="AQ77" s="576"/>
      <c r="AR77" s="577"/>
      <c r="AT77" s="328"/>
    </row>
    <row r="78" customFormat="false" ht="15.75" hidden="false" customHeight="true" outlineLevel="0" collapsed="false">
      <c r="A78" s="578"/>
      <c r="B78" s="579"/>
      <c r="C78" s="587"/>
      <c r="D78" s="580" t="s">
        <v>227</v>
      </c>
      <c r="E78" s="588"/>
      <c r="F78" s="588"/>
      <c r="G78" s="588"/>
      <c r="H78" s="588"/>
      <c r="I78" s="588"/>
      <c r="J78" s="588"/>
      <c r="K78" s="588"/>
      <c r="L78" s="588"/>
      <c r="M78" s="588"/>
      <c r="N78" s="588"/>
      <c r="O78" s="588"/>
      <c r="P78" s="588"/>
      <c r="Q78" s="588"/>
      <c r="R78" s="588"/>
      <c r="S78" s="588"/>
      <c r="T78" s="585"/>
      <c r="U78" s="585"/>
      <c r="V78" s="585"/>
      <c r="W78" s="585"/>
      <c r="X78" s="585"/>
      <c r="Y78" s="585"/>
      <c r="Z78" s="585"/>
      <c r="AA78" s="585"/>
      <c r="AB78" s="585"/>
      <c r="AC78" s="585"/>
      <c r="AD78" s="585"/>
      <c r="AE78" s="585"/>
      <c r="AF78" s="585"/>
      <c r="AG78" s="585"/>
      <c r="AH78" s="585"/>
      <c r="AI78" s="586"/>
      <c r="AJ78" s="582"/>
      <c r="AL78" s="583"/>
      <c r="AM78" s="575"/>
      <c r="AN78" s="576"/>
      <c r="AO78" s="576"/>
      <c r="AP78" s="576"/>
      <c r="AQ78" s="576"/>
      <c r="AR78" s="577"/>
      <c r="AT78" s="328"/>
    </row>
    <row r="79" customFormat="false" ht="27" hidden="false" customHeight="true" outlineLevel="0" collapsed="false">
      <c r="A79" s="578"/>
      <c r="B79" s="579"/>
      <c r="C79" s="587"/>
      <c r="D79" s="581" t="s">
        <v>228</v>
      </c>
      <c r="E79" s="581"/>
      <c r="F79" s="581"/>
      <c r="G79" s="581"/>
      <c r="H79" s="581"/>
      <c r="I79" s="581"/>
      <c r="J79" s="581"/>
      <c r="K79" s="581"/>
      <c r="L79" s="581"/>
      <c r="M79" s="581"/>
      <c r="N79" s="581"/>
      <c r="O79" s="581"/>
      <c r="P79" s="581"/>
      <c r="Q79" s="581"/>
      <c r="R79" s="581"/>
      <c r="S79" s="581"/>
      <c r="T79" s="581"/>
      <c r="U79" s="581"/>
      <c r="V79" s="581"/>
      <c r="W79" s="581"/>
      <c r="X79" s="581"/>
      <c r="Y79" s="581"/>
      <c r="Z79" s="581"/>
      <c r="AA79" s="581"/>
      <c r="AB79" s="581"/>
      <c r="AC79" s="581"/>
      <c r="AD79" s="581"/>
      <c r="AE79" s="581"/>
      <c r="AF79" s="581"/>
      <c r="AG79" s="581"/>
      <c r="AH79" s="581"/>
      <c r="AI79" s="581"/>
      <c r="AJ79" s="582"/>
      <c r="AL79" s="583"/>
      <c r="AM79" s="575"/>
      <c r="AN79" s="576"/>
      <c r="AO79" s="576"/>
      <c r="AP79" s="576"/>
      <c r="AQ79" s="576"/>
      <c r="AR79" s="577"/>
      <c r="AT79" s="328"/>
    </row>
    <row r="80" customFormat="false" ht="18" hidden="false" customHeight="true" outlineLevel="0" collapsed="false">
      <c r="A80" s="589"/>
      <c r="B80" s="590"/>
      <c r="C80" s="591"/>
      <c r="D80" s="592" t="s">
        <v>229</v>
      </c>
      <c r="E80" s="593"/>
      <c r="F80" s="584"/>
      <c r="G80" s="584"/>
      <c r="H80" s="584"/>
      <c r="I80" s="584"/>
      <c r="J80" s="584"/>
      <c r="K80" s="584"/>
      <c r="L80" s="584"/>
      <c r="M80" s="584"/>
      <c r="N80" s="584"/>
      <c r="O80" s="584"/>
      <c r="P80" s="584"/>
      <c r="Q80" s="584"/>
      <c r="R80" s="584"/>
      <c r="S80" s="584"/>
      <c r="T80" s="584"/>
      <c r="U80" s="584"/>
      <c r="V80" s="584"/>
      <c r="W80" s="584"/>
      <c r="X80" s="584"/>
      <c r="Y80" s="584"/>
      <c r="Z80" s="584"/>
      <c r="AA80" s="584"/>
      <c r="AB80" s="584"/>
      <c r="AC80" s="584"/>
      <c r="AD80" s="584"/>
      <c r="AE80" s="584"/>
      <c r="AF80" s="584"/>
      <c r="AG80" s="584"/>
      <c r="AH80" s="584"/>
      <c r="AI80" s="584"/>
      <c r="AJ80" s="594" t="s">
        <v>212</v>
      </c>
      <c r="AL80" s="583"/>
    </row>
    <row r="81" customFormat="false" ht="18" hidden="false" customHeight="true" outlineLevel="0" collapsed="false">
      <c r="A81" s="595" t="s">
        <v>230</v>
      </c>
      <c r="B81" s="596" t="s">
        <v>231</v>
      </c>
      <c r="C81" s="597"/>
      <c r="D81" s="597"/>
      <c r="E81" s="597"/>
      <c r="F81" s="597"/>
      <c r="G81" s="597"/>
      <c r="H81" s="596"/>
      <c r="I81" s="596"/>
      <c r="J81" s="596"/>
      <c r="K81" s="596"/>
      <c r="L81" s="598"/>
      <c r="M81" s="430"/>
      <c r="N81" s="599" t="s">
        <v>92</v>
      </c>
      <c r="O81" s="431"/>
      <c r="P81" s="600"/>
      <c r="Q81" s="600"/>
      <c r="R81" s="431" t="s">
        <v>93</v>
      </c>
      <c r="S81" s="600"/>
      <c r="T81" s="600"/>
      <c r="U81" s="431" t="s">
        <v>95</v>
      </c>
      <c r="V81" s="433" t="s">
        <v>177</v>
      </c>
      <c r="W81" s="433"/>
      <c r="X81" s="431" t="s">
        <v>92</v>
      </c>
      <c r="Y81" s="431"/>
      <c r="Z81" s="600"/>
      <c r="AA81" s="600"/>
      <c r="AB81" s="431" t="s">
        <v>93</v>
      </c>
      <c r="AC81" s="600"/>
      <c r="AD81" s="600"/>
      <c r="AE81" s="431" t="s">
        <v>95</v>
      </c>
      <c r="AF81" s="431" t="s">
        <v>178</v>
      </c>
      <c r="AG81" s="431" t="str">
        <f aca="false">IF(P81&gt;=1,(Z81*12+AC81)-(P81*12+S81)+1,"")</f>
        <v/>
      </c>
      <c r="AH81" s="433" t="s">
        <v>179</v>
      </c>
      <c r="AI81" s="433"/>
      <c r="AJ81" s="434" t="s">
        <v>180</v>
      </c>
    </row>
    <row r="82" customFormat="false" ht="6" hidden="false" customHeight="true" outlineLevel="0" collapsed="false">
      <c r="A82" s="601"/>
      <c r="B82" s="602"/>
      <c r="C82" s="602"/>
      <c r="D82" s="602"/>
      <c r="E82" s="602"/>
      <c r="F82" s="602"/>
      <c r="G82" s="602"/>
      <c r="H82" s="602"/>
      <c r="I82" s="602"/>
      <c r="J82" s="602"/>
      <c r="K82" s="602"/>
      <c r="L82" s="602"/>
      <c r="M82" s="603"/>
      <c r="N82" s="603"/>
      <c r="O82" s="603"/>
      <c r="P82" s="603"/>
      <c r="Q82" s="603"/>
      <c r="R82" s="603"/>
      <c r="S82" s="603"/>
      <c r="T82" s="603"/>
      <c r="U82" s="603"/>
      <c r="V82" s="603"/>
      <c r="W82" s="603"/>
      <c r="X82" s="603"/>
      <c r="Y82" s="603"/>
      <c r="Z82" s="603"/>
      <c r="AA82" s="603"/>
      <c r="AB82" s="603"/>
      <c r="AC82" s="603"/>
      <c r="AD82" s="603"/>
      <c r="AE82" s="603"/>
      <c r="AF82" s="603"/>
      <c r="AG82" s="603"/>
      <c r="AH82" s="603"/>
      <c r="AI82" s="603"/>
      <c r="AJ82" s="604"/>
    </row>
    <row r="83" customFormat="false" ht="13.5" hidden="false" customHeight="true" outlineLevel="0" collapsed="false">
      <c r="A83" s="605" t="s">
        <v>112</v>
      </c>
      <c r="B83" s="603"/>
      <c r="C83" s="603"/>
      <c r="D83" s="603"/>
      <c r="E83" s="603"/>
      <c r="F83" s="603"/>
      <c r="G83" s="603"/>
      <c r="H83" s="603"/>
      <c r="I83" s="603"/>
      <c r="J83" s="603"/>
      <c r="K83" s="603"/>
      <c r="L83" s="603"/>
      <c r="M83" s="603"/>
      <c r="N83" s="603"/>
      <c r="O83" s="603"/>
      <c r="P83" s="603"/>
      <c r="Q83" s="603"/>
      <c r="R83" s="603"/>
      <c r="S83" s="603"/>
      <c r="T83" s="603"/>
      <c r="U83" s="603"/>
      <c r="V83" s="603"/>
      <c r="W83" s="603"/>
      <c r="X83" s="603"/>
      <c r="Y83" s="603"/>
      <c r="Z83" s="603"/>
      <c r="AA83" s="603"/>
      <c r="AB83" s="603"/>
      <c r="AC83" s="603"/>
      <c r="AD83" s="603"/>
      <c r="AE83" s="603"/>
      <c r="AF83" s="603"/>
      <c r="AG83" s="603"/>
      <c r="AH83" s="603"/>
      <c r="AI83" s="603"/>
      <c r="AJ83" s="604"/>
    </row>
    <row r="84" customFormat="false" ht="33.75" hidden="false" customHeight="true" outlineLevel="0" collapsed="false">
      <c r="A84" s="606" t="s">
        <v>158</v>
      </c>
      <c r="B84" s="427" t="s">
        <v>232</v>
      </c>
      <c r="C84" s="427"/>
      <c r="D84" s="427"/>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row>
    <row r="85" customFormat="false" ht="33.75" hidden="false" customHeight="true" outlineLevel="0" collapsed="false">
      <c r="A85" s="606" t="s">
        <v>158</v>
      </c>
      <c r="B85" s="607" t="s">
        <v>233</v>
      </c>
      <c r="C85" s="607"/>
      <c r="D85" s="607"/>
      <c r="E85" s="607"/>
      <c r="F85" s="607"/>
      <c r="G85" s="607"/>
      <c r="H85" s="607"/>
      <c r="I85" s="607"/>
      <c r="J85" s="607"/>
      <c r="K85" s="607"/>
      <c r="L85" s="607"/>
      <c r="M85" s="607"/>
      <c r="N85" s="607"/>
      <c r="O85" s="607"/>
      <c r="P85" s="607"/>
      <c r="Q85" s="607"/>
      <c r="R85" s="607"/>
      <c r="S85" s="607"/>
      <c r="T85" s="607"/>
      <c r="U85" s="607"/>
      <c r="V85" s="607"/>
      <c r="W85" s="607"/>
      <c r="X85" s="607"/>
      <c r="Y85" s="607"/>
      <c r="Z85" s="607"/>
      <c r="AA85" s="607"/>
      <c r="AB85" s="607"/>
      <c r="AC85" s="607"/>
      <c r="AD85" s="607"/>
      <c r="AE85" s="607"/>
      <c r="AF85" s="607"/>
      <c r="AG85" s="607"/>
      <c r="AH85" s="607"/>
      <c r="AI85" s="607"/>
      <c r="AJ85" s="607"/>
    </row>
    <row r="86" customFormat="false" ht="15" hidden="false" customHeight="true" outlineLevel="0" collapsed="false">
      <c r="A86" s="606"/>
      <c r="B86" s="607"/>
      <c r="C86" s="607"/>
      <c r="D86" s="607"/>
      <c r="E86" s="607"/>
      <c r="F86" s="607"/>
      <c r="G86" s="607"/>
      <c r="H86" s="607"/>
      <c r="I86" s="607"/>
      <c r="J86" s="607"/>
      <c r="K86" s="607"/>
      <c r="L86" s="607"/>
      <c r="M86" s="607"/>
      <c r="N86" s="607"/>
      <c r="O86" s="607"/>
      <c r="P86" s="607"/>
      <c r="Q86" s="607"/>
      <c r="R86" s="607"/>
      <c r="S86" s="607"/>
      <c r="T86" s="607"/>
      <c r="U86" s="607"/>
      <c r="V86" s="607"/>
      <c r="W86" s="607"/>
      <c r="X86" s="607"/>
      <c r="Y86" s="607"/>
      <c r="Z86" s="607"/>
      <c r="AA86" s="607"/>
      <c r="AB86" s="607"/>
      <c r="AC86" s="607"/>
      <c r="AD86" s="607"/>
      <c r="AE86" s="607"/>
      <c r="AF86" s="607"/>
      <c r="AG86" s="607"/>
      <c r="AH86" s="607"/>
      <c r="AI86" s="607"/>
      <c r="AJ86" s="607"/>
      <c r="AT86" s="353"/>
    </row>
    <row r="87" customFormat="false" ht="15" hidden="false" customHeight="true" outlineLevel="0" collapsed="false">
      <c r="A87" s="101" t="s">
        <v>234</v>
      </c>
      <c r="B87" s="608"/>
      <c r="C87" s="609"/>
      <c r="D87" s="609"/>
      <c r="E87" s="609"/>
      <c r="F87" s="609"/>
      <c r="G87" s="609"/>
      <c r="H87" s="609"/>
      <c r="I87" s="609"/>
      <c r="J87" s="609"/>
      <c r="K87" s="609"/>
      <c r="L87" s="609"/>
      <c r="M87" s="609"/>
      <c r="N87" s="610"/>
      <c r="O87" s="610"/>
      <c r="P87" s="610"/>
      <c r="Q87" s="610"/>
      <c r="R87" s="610"/>
      <c r="S87" s="610"/>
      <c r="T87" s="610"/>
      <c r="U87" s="610"/>
      <c r="V87" s="610"/>
      <c r="W87" s="610"/>
      <c r="X87" s="610"/>
      <c r="Y87" s="610"/>
      <c r="Z87" s="609"/>
      <c r="AA87" s="609"/>
      <c r="AB87" s="609"/>
      <c r="AC87" s="609"/>
      <c r="AD87" s="609"/>
      <c r="AE87" s="609"/>
      <c r="AF87" s="609"/>
      <c r="AG87" s="611"/>
      <c r="AH87" s="611"/>
      <c r="AI87" s="612"/>
      <c r="AJ87" s="613"/>
      <c r="AK87" s="294"/>
      <c r="AT87" s="353"/>
    </row>
    <row r="88" customFormat="false" ht="22.5" hidden="false" customHeight="true" outlineLevel="0" collapsed="false">
      <c r="A88" s="614" t="s">
        <v>158</v>
      </c>
      <c r="B88" s="615" t="s">
        <v>235</v>
      </c>
      <c r="C88" s="615"/>
      <c r="D88" s="615"/>
      <c r="E88" s="615"/>
      <c r="F88" s="615"/>
      <c r="G88" s="615"/>
      <c r="H88" s="615"/>
      <c r="I88" s="615"/>
      <c r="J88" s="615"/>
      <c r="K88" s="615"/>
      <c r="L88" s="615"/>
      <c r="M88" s="615"/>
      <c r="N88" s="615"/>
      <c r="O88" s="615"/>
      <c r="P88" s="615"/>
      <c r="Q88" s="615"/>
      <c r="R88" s="615"/>
      <c r="S88" s="615"/>
      <c r="T88" s="615"/>
      <c r="U88" s="615"/>
      <c r="V88" s="615"/>
      <c r="W88" s="615"/>
      <c r="X88" s="615"/>
      <c r="Y88" s="615"/>
      <c r="Z88" s="615"/>
      <c r="AA88" s="615"/>
      <c r="AB88" s="615"/>
      <c r="AC88" s="615"/>
      <c r="AD88" s="615"/>
      <c r="AE88" s="615"/>
      <c r="AF88" s="615"/>
      <c r="AG88" s="615"/>
      <c r="AH88" s="615"/>
      <c r="AI88" s="615"/>
      <c r="AJ88" s="615"/>
      <c r="AK88" s="294"/>
      <c r="AT88" s="353"/>
    </row>
    <row r="89" customFormat="false" ht="6" hidden="false" customHeight="true" outlineLevel="0" collapsed="false">
      <c r="A89" s="295"/>
      <c r="B89" s="616"/>
      <c r="C89" s="617"/>
      <c r="D89" s="617"/>
      <c r="E89" s="617"/>
      <c r="F89" s="617"/>
      <c r="G89" s="617"/>
      <c r="H89" s="617"/>
      <c r="I89" s="617"/>
      <c r="J89" s="617"/>
      <c r="K89" s="617"/>
      <c r="L89" s="617"/>
      <c r="M89" s="617"/>
      <c r="N89" s="617"/>
      <c r="O89" s="617"/>
      <c r="P89" s="617"/>
      <c r="Q89" s="617"/>
      <c r="R89" s="617"/>
      <c r="S89" s="617"/>
      <c r="T89" s="617"/>
      <c r="U89" s="617"/>
      <c r="V89" s="617"/>
      <c r="W89" s="617"/>
      <c r="X89" s="617"/>
      <c r="Y89" s="617"/>
      <c r="Z89" s="617"/>
      <c r="AA89" s="617"/>
      <c r="AB89" s="617"/>
      <c r="AC89" s="617"/>
      <c r="AD89" s="617"/>
      <c r="AE89" s="617"/>
      <c r="AF89" s="617"/>
      <c r="AG89" s="617"/>
      <c r="AH89" s="617"/>
      <c r="AI89" s="617"/>
      <c r="AJ89" s="617"/>
      <c r="AK89" s="294"/>
      <c r="AU89" s="353"/>
    </row>
    <row r="90" customFormat="false" ht="17.25" hidden="false" customHeight="true" outlineLevel="0" collapsed="false">
      <c r="A90" s="428" t="s">
        <v>236</v>
      </c>
      <c r="B90" s="428"/>
      <c r="C90" s="428"/>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t="s">
        <v>173</v>
      </c>
      <c r="AC90" s="428"/>
      <c r="AD90" s="428"/>
      <c r="AE90" s="428"/>
      <c r="AF90" s="428"/>
      <c r="AG90" s="428"/>
      <c r="AH90" s="428"/>
      <c r="AI90" s="428"/>
      <c r="AJ90" s="428"/>
      <c r="AK90" s="428"/>
      <c r="AL90" s="294"/>
      <c r="AU90" s="353"/>
    </row>
    <row r="91" customFormat="false" ht="17.25" hidden="false" customHeight="true" outlineLevel="0" collapsed="false">
      <c r="A91" s="428" t="s">
        <v>237</v>
      </c>
      <c r="B91" s="428"/>
      <c r="C91" s="428"/>
      <c r="D91" s="428"/>
      <c r="E91" s="428"/>
      <c r="F91" s="428"/>
      <c r="G91" s="428"/>
      <c r="H91" s="428"/>
      <c r="I91" s="428"/>
      <c r="J91" s="428"/>
      <c r="K91" s="428"/>
      <c r="L91" s="428"/>
      <c r="M91" s="428"/>
      <c r="N91" s="428"/>
      <c r="O91" s="428"/>
      <c r="P91" s="428"/>
      <c r="Q91" s="428"/>
      <c r="R91" s="428"/>
      <c r="S91" s="428"/>
      <c r="T91" s="428"/>
      <c r="U91" s="428"/>
      <c r="V91" s="428"/>
      <c r="W91" s="428"/>
      <c r="X91" s="428"/>
      <c r="Y91" s="428"/>
      <c r="Z91" s="428"/>
      <c r="AA91" s="428"/>
      <c r="AB91" s="428" t="s">
        <v>238</v>
      </c>
      <c r="AC91" s="428"/>
      <c r="AD91" s="428"/>
      <c r="AE91" s="428"/>
      <c r="AF91" s="428"/>
      <c r="AG91" s="428"/>
      <c r="AH91" s="428"/>
      <c r="AI91" s="428"/>
      <c r="AJ91" s="428"/>
      <c r="AK91" s="428"/>
      <c r="AL91" s="294"/>
      <c r="AU91" s="353"/>
    </row>
    <row r="92" customFormat="false" ht="17.25" hidden="false" customHeight="true" outlineLevel="0" collapsed="false">
      <c r="A92" s="618" t="s">
        <v>239</v>
      </c>
      <c r="B92" s="618"/>
      <c r="C92" s="618"/>
      <c r="D92" s="618"/>
      <c r="E92" s="618"/>
      <c r="F92" s="618"/>
      <c r="G92" s="618"/>
      <c r="H92" s="618"/>
      <c r="I92" s="618"/>
      <c r="J92" s="618"/>
      <c r="K92" s="618"/>
      <c r="L92" s="618"/>
      <c r="M92" s="618"/>
      <c r="N92" s="618"/>
      <c r="O92" s="618"/>
      <c r="P92" s="618"/>
      <c r="Q92" s="618"/>
      <c r="R92" s="618"/>
      <c r="S92" s="618"/>
      <c r="T92" s="618"/>
      <c r="U92" s="618"/>
      <c r="V92" s="618"/>
      <c r="W92" s="618"/>
      <c r="X92" s="618"/>
      <c r="Y92" s="618"/>
      <c r="Z92" s="618"/>
      <c r="AA92" s="618"/>
      <c r="AB92" s="619"/>
      <c r="AC92" s="620"/>
      <c r="AD92" s="620"/>
      <c r="AE92" s="620"/>
      <c r="AF92" s="620"/>
      <c r="AG92" s="620"/>
      <c r="AH92" s="620"/>
      <c r="AI92" s="620"/>
      <c r="AJ92" s="620"/>
      <c r="AK92" s="620"/>
      <c r="AL92" s="294"/>
      <c r="AU92" s="353"/>
    </row>
    <row r="93" customFormat="false" ht="17.25" hidden="false" customHeight="true" outlineLevel="0" collapsed="false">
      <c r="A93" s="621"/>
      <c r="B93" s="622" t="s">
        <v>240</v>
      </c>
      <c r="C93" s="622"/>
      <c r="D93" s="622"/>
      <c r="E93" s="622"/>
      <c r="F93" s="622"/>
      <c r="G93" s="622"/>
      <c r="H93" s="622"/>
      <c r="I93" s="622"/>
      <c r="J93" s="622"/>
      <c r="K93" s="622"/>
      <c r="L93" s="622"/>
      <c r="M93" s="622"/>
      <c r="N93" s="622"/>
      <c r="O93" s="623" t="n">
        <f aca="false">SUM('(入力②-3)別紙様式2-4 個表_ベースアップ'!AI12:AI111)</f>
        <v>0</v>
      </c>
      <c r="P93" s="623"/>
      <c r="Q93" s="623"/>
      <c r="R93" s="623"/>
      <c r="S93" s="623"/>
      <c r="T93" s="623"/>
      <c r="U93" s="623"/>
      <c r="V93" s="624" t="s">
        <v>148</v>
      </c>
      <c r="W93" s="625"/>
      <c r="X93" s="626"/>
      <c r="Y93" s="626"/>
      <c r="Z93" s="627"/>
      <c r="AA93" s="628"/>
      <c r="AB93" s="629" t="s">
        <v>241</v>
      </c>
      <c r="AC93" s="630" t="str">
        <f aca="false">IF(X94=0,"",IF(X94&gt;=200/3,"○","×"))</f>
        <v/>
      </c>
      <c r="AD93" s="631" t="s">
        <v>242</v>
      </c>
      <c r="AE93" s="620"/>
      <c r="AF93" s="620"/>
      <c r="AG93" s="620"/>
      <c r="AH93" s="620"/>
      <c r="AI93" s="620"/>
      <c r="AJ93" s="620"/>
      <c r="AK93" s="620"/>
      <c r="AL93" s="294"/>
      <c r="AU93" s="353"/>
    </row>
    <row r="94" customFormat="false" ht="17.25" hidden="false" customHeight="true" outlineLevel="0" collapsed="false">
      <c r="A94" s="632"/>
      <c r="B94" s="632"/>
      <c r="C94" s="620"/>
      <c r="D94" s="633" t="s">
        <v>243</v>
      </c>
      <c r="E94" s="633"/>
      <c r="F94" s="633"/>
      <c r="G94" s="633"/>
      <c r="H94" s="633"/>
      <c r="I94" s="633"/>
      <c r="J94" s="633"/>
      <c r="K94" s="633"/>
      <c r="L94" s="633"/>
      <c r="M94" s="633"/>
      <c r="N94" s="633"/>
      <c r="O94" s="634" t="n">
        <f aca="false">SUM('(入力②-3)別紙様式2-4 個表_ベースアップ'!AJ12:AJ111)</f>
        <v>0</v>
      </c>
      <c r="P94" s="634"/>
      <c r="Q94" s="634"/>
      <c r="R94" s="634"/>
      <c r="S94" s="634"/>
      <c r="T94" s="634"/>
      <c r="U94" s="634"/>
      <c r="V94" s="635" t="s">
        <v>148</v>
      </c>
      <c r="W94" s="636" t="s">
        <v>96</v>
      </c>
      <c r="X94" s="637" t="n">
        <f aca="false">IFERROR(O94/O93*100,0)</f>
        <v>0</v>
      </c>
      <c r="Y94" s="637"/>
      <c r="Z94" s="611" t="s">
        <v>212</v>
      </c>
      <c r="AA94" s="638" t="s">
        <v>244</v>
      </c>
      <c r="AB94" s="629"/>
      <c r="AC94" s="630"/>
      <c r="AD94" s="631"/>
      <c r="AE94" s="620"/>
      <c r="AF94" s="620"/>
      <c r="AG94" s="620"/>
      <c r="AH94" s="620"/>
      <c r="AI94" s="620"/>
      <c r="AJ94" s="620"/>
      <c r="AK94" s="620"/>
      <c r="AL94" s="294"/>
      <c r="AU94" s="353"/>
    </row>
    <row r="95" customFormat="false" ht="16.5" hidden="false" customHeight="true" outlineLevel="0" collapsed="false">
      <c r="A95" s="632"/>
      <c r="B95" s="639"/>
      <c r="C95" s="640"/>
      <c r="D95" s="633"/>
      <c r="E95" s="633"/>
      <c r="F95" s="633"/>
      <c r="G95" s="633"/>
      <c r="H95" s="633"/>
      <c r="I95" s="633"/>
      <c r="J95" s="633"/>
      <c r="K95" s="633"/>
      <c r="L95" s="633"/>
      <c r="M95" s="633"/>
      <c r="N95" s="633"/>
      <c r="O95" s="641" t="s">
        <v>245</v>
      </c>
      <c r="P95" s="641"/>
      <c r="Q95" s="641"/>
      <c r="R95" s="642" t="e">
        <f aca="false">O94/AH99</f>
        <v>#VALUE!</v>
      </c>
      <c r="S95" s="642"/>
      <c r="T95" s="642"/>
      <c r="U95" s="642"/>
      <c r="V95" s="643" t="s">
        <v>246</v>
      </c>
      <c r="W95" s="636"/>
      <c r="X95" s="644"/>
      <c r="Y95" s="644"/>
      <c r="Z95" s="611"/>
      <c r="AA95" s="638"/>
      <c r="AB95" s="629"/>
      <c r="AC95" s="630"/>
      <c r="AD95" s="631"/>
      <c r="AE95" s="620"/>
      <c r="AF95" s="620"/>
      <c r="AG95" s="620"/>
      <c r="AH95" s="620"/>
      <c r="AI95" s="620"/>
      <c r="AJ95" s="620"/>
      <c r="AK95" s="620"/>
      <c r="AL95" s="294"/>
      <c r="AU95" s="353"/>
    </row>
    <row r="96" customFormat="false" ht="17.25" hidden="false" customHeight="true" outlineLevel="0" collapsed="false">
      <c r="A96" s="632"/>
      <c r="B96" s="622" t="s">
        <v>247</v>
      </c>
      <c r="C96" s="622"/>
      <c r="D96" s="622"/>
      <c r="E96" s="622"/>
      <c r="F96" s="622"/>
      <c r="G96" s="622"/>
      <c r="H96" s="622"/>
      <c r="I96" s="622"/>
      <c r="J96" s="622"/>
      <c r="K96" s="622"/>
      <c r="L96" s="622"/>
      <c r="M96" s="622"/>
      <c r="N96" s="622"/>
      <c r="O96" s="623" t="n">
        <f aca="false">SUM('(入力②-3)別紙様式2-4 個表_ベースアップ'!AK12:AK111)</f>
        <v>0</v>
      </c>
      <c r="P96" s="623"/>
      <c r="Q96" s="623"/>
      <c r="R96" s="623"/>
      <c r="S96" s="623"/>
      <c r="T96" s="623"/>
      <c r="U96" s="623"/>
      <c r="V96" s="645" t="s">
        <v>148</v>
      </c>
      <c r="W96" s="625"/>
      <c r="X96" s="626"/>
      <c r="Y96" s="626"/>
      <c r="Z96" s="627"/>
      <c r="AA96" s="628"/>
      <c r="AB96" s="629" t="s">
        <v>241</v>
      </c>
      <c r="AC96" s="630" t="str">
        <f aca="false">IF(X97=0,"",IF(X97&gt;=200/3,"○","×"))</f>
        <v/>
      </c>
      <c r="AD96" s="631"/>
      <c r="AE96" s="620"/>
      <c r="AF96" s="620"/>
      <c r="AG96" s="620"/>
      <c r="AH96" s="620"/>
      <c r="AI96" s="620"/>
      <c r="AJ96" s="620"/>
      <c r="AK96" s="620"/>
      <c r="AL96" s="294"/>
      <c r="AU96" s="353"/>
    </row>
    <row r="97" customFormat="false" ht="17.25" hidden="false" customHeight="true" outlineLevel="0" collapsed="false">
      <c r="A97" s="632"/>
      <c r="B97" s="632"/>
      <c r="C97" s="620"/>
      <c r="D97" s="633" t="s">
        <v>248</v>
      </c>
      <c r="E97" s="633"/>
      <c r="F97" s="633"/>
      <c r="G97" s="633"/>
      <c r="H97" s="633"/>
      <c r="I97" s="633"/>
      <c r="J97" s="633"/>
      <c r="K97" s="633"/>
      <c r="L97" s="633"/>
      <c r="M97" s="633"/>
      <c r="N97" s="633"/>
      <c r="O97" s="634" t="n">
        <f aca="false">SUM('(入力②-3)別紙様式2-4 個表_ベースアップ'!AL12:AL111)</f>
        <v>0</v>
      </c>
      <c r="P97" s="634"/>
      <c r="Q97" s="634"/>
      <c r="R97" s="634"/>
      <c r="S97" s="634"/>
      <c r="T97" s="634"/>
      <c r="U97" s="634"/>
      <c r="V97" s="646" t="s">
        <v>148</v>
      </c>
      <c r="W97" s="636" t="s">
        <v>96</v>
      </c>
      <c r="X97" s="637" t="n">
        <f aca="false">IFERROR(O97/O96*100,0)</f>
        <v>0</v>
      </c>
      <c r="Y97" s="637"/>
      <c r="Z97" s="611" t="s">
        <v>212</v>
      </c>
      <c r="AA97" s="638" t="s">
        <v>244</v>
      </c>
      <c r="AB97" s="629"/>
      <c r="AC97" s="630"/>
      <c r="AD97" s="631"/>
      <c r="AE97" s="620"/>
      <c r="AF97" s="620"/>
      <c r="AG97" s="620"/>
      <c r="AH97" s="620"/>
      <c r="AI97" s="620"/>
      <c r="AJ97" s="620"/>
      <c r="AK97" s="620"/>
      <c r="AL97" s="294"/>
      <c r="AU97" s="353"/>
    </row>
    <row r="98" customFormat="false" ht="16.5" hidden="false" customHeight="true" outlineLevel="0" collapsed="false">
      <c r="A98" s="632"/>
      <c r="B98" s="639"/>
      <c r="C98" s="640"/>
      <c r="D98" s="633"/>
      <c r="E98" s="633"/>
      <c r="F98" s="633"/>
      <c r="G98" s="633"/>
      <c r="H98" s="633"/>
      <c r="I98" s="633"/>
      <c r="J98" s="633"/>
      <c r="K98" s="633"/>
      <c r="L98" s="633"/>
      <c r="M98" s="633"/>
      <c r="N98" s="633"/>
      <c r="O98" s="641" t="s">
        <v>245</v>
      </c>
      <c r="P98" s="641"/>
      <c r="Q98" s="641"/>
      <c r="R98" s="642" t="e">
        <f aca="false">O97/AH99</f>
        <v>#VALUE!</v>
      </c>
      <c r="S98" s="642"/>
      <c r="T98" s="642"/>
      <c r="U98" s="642"/>
      <c r="V98" s="647" t="s">
        <v>246</v>
      </c>
      <c r="W98" s="648"/>
      <c r="X98" s="649"/>
      <c r="Y98" s="649"/>
      <c r="Z98" s="650"/>
      <c r="AA98" s="651"/>
      <c r="AB98" s="629"/>
      <c r="AC98" s="630"/>
      <c r="AD98" s="631"/>
      <c r="AE98" s="620"/>
      <c r="AF98" s="620"/>
      <c r="AG98" s="620"/>
      <c r="AH98" s="620"/>
      <c r="AI98" s="620"/>
      <c r="AJ98" s="620"/>
      <c r="AK98" s="620"/>
      <c r="AL98" s="294"/>
      <c r="AM98" s="308"/>
      <c r="AN98" s="308"/>
      <c r="AO98" s="308"/>
      <c r="AP98" s="308"/>
      <c r="AQ98" s="308"/>
      <c r="AR98" s="308"/>
      <c r="AS98" s="308"/>
      <c r="AT98" s="308"/>
      <c r="AU98" s="308"/>
      <c r="AV98" s="308"/>
      <c r="AW98" s="308"/>
      <c r="AX98" s="308"/>
      <c r="AY98" s="308"/>
      <c r="AZ98" s="308"/>
    </row>
    <row r="99" s="308" customFormat="true" ht="18.75" hidden="false" customHeight="true" outlineLevel="0" collapsed="false">
      <c r="A99" s="652" t="s">
        <v>249</v>
      </c>
      <c r="B99" s="653" t="s">
        <v>250</v>
      </c>
      <c r="C99" s="653"/>
      <c r="D99" s="653"/>
      <c r="E99" s="653"/>
      <c r="F99" s="653"/>
      <c r="G99" s="653"/>
      <c r="H99" s="653"/>
      <c r="I99" s="653"/>
      <c r="J99" s="653"/>
      <c r="K99" s="653"/>
      <c r="L99" s="653"/>
      <c r="M99" s="653"/>
      <c r="N99" s="654"/>
      <c r="O99" s="599" t="s">
        <v>92</v>
      </c>
      <c r="P99" s="431"/>
      <c r="Q99" s="655"/>
      <c r="R99" s="655"/>
      <c r="S99" s="431" t="s">
        <v>93</v>
      </c>
      <c r="T99" s="655"/>
      <c r="U99" s="655"/>
      <c r="V99" s="431" t="s">
        <v>95</v>
      </c>
      <c r="W99" s="433" t="s">
        <v>177</v>
      </c>
      <c r="X99" s="433"/>
      <c r="Y99" s="431" t="s">
        <v>92</v>
      </c>
      <c r="Z99" s="431"/>
      <c r="AA99" s="655"/>
      <c r="AB99" s="655"/>
      <c r="AC99" s="431" t="s">
        <v>93</v>
      </c>
      <c r="AD99" s="655"/>
      <c r="AE99" s="655"/>
      <c r="AF99" s="431" t="s">
        <v>95</v>
      </c>
      <c r="AG99" s="431" t="s">
        <v>178</v>
      </c>
      <c r="AH99" s="431" t="str">
        <f aca="false">IF(Q99&gt;=1,(AA99*12+AD99)-(Q99*12+T99)+1,"")</f>
        <v/>
      </c>
      <c r="AI99" s="433" t="s">
        <v>179</v>
      </c>
      <c r="AJ99" s="433"/>
      <c r="AK99" s="434" t="s">
        <v>180</v>
      </c>
      <c r="AM99" s="99"/>
      <c r="AN99" s="99"/>
      <c r="AO99" s="99"/>
      <c r="AP99" s="99"/>
      <c r="AQ99" s="99"/>
      <c r="AR99" s="99"/>
      <c r="AS99" s="99"/>
      <c r="AT99" s="353"/>
      <c r="AU99" s="99"/>
      <c r="AV99" s="99"/>
      <c r="AW99" s="99"/>
      <c r="AX99" s="99"/>
      <c r="AY99" s="99"/>
      <c r="AZ99" s="99"/>
    </row>
    <row r="100" customFormat="false" ht="6.75" hidden="false" customHeight="true" outlineLevel="0" collapsed="false">
      <c r="A100" s="656"/>
      <c r="B100" s="657"/>
      <c r="C100" s="657"/>
      <c r="D100" s="657"/>
      <c r="E100" s="657"/>
      <c r="F100" s="657"/>
      <c r="G100" s="657"/>
      <c r="H100" s="657"/>
      <c r="I100" s="657"/>
      <c r="J100" s="657"/>
      <c r="K100" s="657"/>
      <c r="L100" s="657"/>
      <c r="M100" s="658"/>
      <c r="N100" s="658"/>
      <c r="O100" s="658"/>
      <c r="P100" s="658"/>
      <c r="Q100" s="658"/>
      <c r="R100" s="658"/>
      <c r="S100" s="658"/>
      <c r="T100" s="658"/>
      <c r="U100" s="658"/>
      <c r="V100" s="658"/>
      <c r="W100" s="658"/>
      <c r="X100" s="658"/>
      <c r="Y100" s="658"/>
      <c r="Z100" s="658"/>
      <c r="AA100" s="658"/>
      <c r="AB100" s="658"/>
      <c r="AC100" s="658"/>
      <c r="AD100" s="658"/>
      <c r="AE100" s="658"/>
      <c r="AF100" s="658"/>
      <c r="AG100" s="658"/>
      <c r="AH100" s="658"/>
      <c r="AI100" s="658"/>
      <c r="AJ100" s="659"/>
      <c r="AK100" s="294"/>
      <c r="AM100" s="308"/>
      <c r="AN100" s="308"/>
      <c r="AO100" s="308"/>
      <c r="AP100" s="308"/>
      <c r="AQ100" s="308"/>
      <c r="AR100" s="308"/>
      <c r="AS100" s="308"/>
      <c r="AT100" s="308"/>
      <c r="AU100" s="308"/>
      <c r="AV100" s="308"/>
      <c r="AW100" s="308"/>
      <c r="AX100" s="308"/>
      <c r="AY100" s="308"/>
      <c r="AZ100" s="308"/>
    </row>
    <row r="101" s="308" customFormat="true" ht="13.5" hidden="false" customHeight="true" outlineLevel="0" collapsed="false">
      <c r="A101" s="605" t="s">
        <v>112</v>
      </c>
      <c r="B101" s="603"/>
      <c r="C101" s="603"/>
      <c r="D101" s="603"/>
      <c r="E101" s="603"/>
      <c r="F101" s="603"/>
      <c r="G101" s="603"/>
      <c r="H101" s="603"/>
      <c r="I101" s="603"/>
      <c r="J101" s="603"/>
      <c r="K101" s="603"/>
      <c r="L101" s="603"/>
      <c r="M101" s="603"/>
      <c r="N101" s="603"/>
      <c r="O101" s="603"/>
      <c r="P101" s="603"/>
      <c r="Q101" s="603"/>
      <c r="R101" s="603"/>
      <c r="S101" s="603"/>
      <c r="T101" s="603"/>
      <c r="U101" s="603"/>
      <c r="V101" s="603"/>
      <c r="W101" s="603"/>
      <c r="X101" s="603"/>
      <c r="Y101" s="603"/>
      <c r="Z101" s="603"/>
      <c r="AA101" s="603"/>
      <c r="AB101" s="603"/>
      <c r="AC101" s="603"/>
      <c r="AD101" s="603"/>
      <c r="AE101" s="603"/>
      <c r="AF101" s="603"/>
      <c r="AG101" s="603"/>
      <c r="AH101" s="603"/>
      <c r="AI101" s="603"/>
      <c r="AJ101" s="604"/>
      <c r="AN101" s="660" t="s">
        <v>242</v>
      </c>
    </row>
    <row r="102" s="308" customFormat="true" ht="12.75" hidden="false" customHeight="true" outlineLevel="0" collapsed="false">
      <c r="A102" s="606" t="s">
        <v>158</v>
      </c>
      <c r="B102" s="427" t="s">
        <v>251</v>
      </c>
      <c r="C102" s="427"/>
      <c r="D102" s="427"/>
      <c r="E102" s="427"/>
      <c r="F102" s="427"/>
      <c r="G102" s="427"/>
      <c r="H102" s="427"/>
      <c r="I102" s="427"/>
      <c r="J102" s="427"/>
      <c r="K102" s="427"/>
      <c r="L102" s="427"/>
      <c r="M102" s="427"/>
      <c r="N102" s="427"/>
      <c r="O102" s="427"/>
      <c r="P102" s="427"/>
      <c r="Q102" s="427"/>
      <c r="R102" s="427"/>
      <c r="S102" s="427"/>
      <c r="T102" s="427"/>
      <c r="U102" s="427"/>
      <c r="V102" s="427"/>
      <c r="W102" s="427"/>
      <c r="X102" s="427"/>
      <c r="Y102" s="427"/>
      <c r="Z102" s="427"/>
      <c r="AA102" s="427"/>
      <c r="AB102" s="427"/>
      <c r="AC102" s="427"/>
      <c r="AD102" s="427"/>
      <c r="AE102" s="427"/>
      <c r="AF102" s="427"/>
      <c r="AG102" s="427"/>
      <c r="AH102" s="427"/>
      <c r="AI102" s="427"/>
      <c r="AJ102" s="427"/>
      <c r="AM102" s="661"/>
      <c r="AN102" s="662" t="str">
        <f aca="false">IF(AD29="","",IF(O93+O96=AD29,"○","×"))</f>
        <v/>
      </c>
    </row>
    <row r="103" s="308" customFormat="true" ht="5.25" hidden="false" customHeight="true" outlineLevel="0" collapsed="false">
      <c r="A103" s="606"/>
      <c r="B103" s="427"/>
      <c r="C103" s="427"/>
      <c r="D103" s="427"/>
      <c r="E103" s="427"/>
      <c r="F103" s="427"/>
      <c r="G103" s="427"/>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7"/>
      <c r="AD103" s="427"/>
      <c r="AE103" s="427"/>
      <c r="AF103" s="427"/>
      <c r="AG103" s="427"/>
      <c r="AH103" s="427"/>
      <c r="AI103" s="427"/>
      <c r="AJ103" s="427"/>
      <c r="AM103" s="99"/>
      <c r="AN103" s="99"/>
    </row>
    <row r="104" s="308" customFormat="true" ht="3.75" hidden="false" customHeight="true" outlineLevel="0" collapsed="false">
      <c r="A104" s="663"/>
      <c r="B104" s="664"/>
      <c r="C104" s="664"/>
      <c r="D104" s="664"/>
      <c r="E104" s="664"/>
      <c r="F104" s="664"/>
      <c r="G104" s="664"/>
      <c r="H104" s="664"/>
      <c r="I104" s="664"/>
      <c r="J104" s="664"/>
      <c r="K104" s="664"/>
      <c r="L104" s="664"/>
      <c r="M104" s="663"/>
      <c r="N104" s="663"/>
      <c r="O104" s="665"/>
      <c r="P104" s="665"/>
      <c r="Q104" s="663"/>
      <c r="R104" s="665"/>
      <c r="S104" s="665"/>
      <c r="T104" s="663"/>
      <c r="U104" s="586"/>
      <c r="V104" s="586"/>
      <c r="W104" s="663"/>
      <c r="X104" s="663"/>
      <c r="Y104" s="665"/>
      <c r="Z104" s="665"/>
      <c r="AA104" s="663"/>
      <c r="AB104" s="665"/>
      <c r="AC104" s="665"/>
      <c r="AD104" s="663"/>
      <c r="AE104" s="663"/>
      <c r="AF104" s="663"/>
      <c r="AG104" s="663"/>
      <c r="AH104" s="663"/>
      <c r="AI104" s="663"/>
      <c r="AJ104" s="666"/>
      <c r="AM104" s="99"/>
      <c r="AN104" s="99"/>
    </row>
    <row r="105" s="308" customFormat="true" ht="18" hidden="false" customHeight="true" outlineLevel="0" collapsed="false">
      <c r="A105" s="667" t="s">
        <v>252</v>
      </c>
      <c r="B105" s="663"/>
      <c r="C105" s="668"/>
      <c r="D105" s="668"/>
      <c r="E105" s="668"/>
      <c r="F105" s="668"/>
      <c r="G105" s="668"/>
      <c r="H105" s="668"/>
      <c r="I105" s="668"/>
      <c r="J105" s="668"/>
      <c r="K105" s="668"/>
      <c r="L105" s="668"/>
      <c r="M105" s="668"/>
      <c r="N105" s="668"/>
      <c r="O105" s="668"/>
      <c r="P105" s="668"/>
      <c r="Q105" s="668"/>
      <c r="R105" s="668"/>
      <c r="S105" s="668"/>
      <c r="T105" s="668"/>
      <c r="U105" s="668"/>
      <c r="V105" s="668"/>
      <c r="W105" s="668"/>
      <c r="X105" s="668"/>
      <c r="Y105" s="668"/>
      <c r="Z105" s="668"/>
      <c r="AA105" s="668"/>
      <c r="AB105" s="668"/>
      <c r="AC105" s="668"/>
      <c r="AD105" s="668"/>
      <c r="AE105" s="668"/>
      <c r="AF105" s="668"/>
      <c r="AG105" s="668"/>
      <c r="AH105" s="668"/>
      <c r="AI105" s="668"/>
      <c r="AJ105" s="669"/>
      <c r="AM105" s="99"/>
      <c r="AN105" s="99"/>
    </row>
    <row r="106" s="308" customFormat="true" ht="18" hidden="false" customHeight="true" outlineLevel="0" collapsed="false">
      <c r="A106" s="670" t="s">
        <v>253</v>
      </c>
      <c r="B106" s="671"/>
      <c r="C106" s="672"/>
      <c r="D106" s="672"/>
      <c r="E106" s="668"/>
      <c r="F106" s="672"/>
      <c r="G106" s="672"/>
      <c r="H106" s="672"/>
      <c r="I106" s="668"/>
      <c r="J106" s="672"/>
      <c r="K106" s="672"/>
      <c r="L106" s="672"/>
      <c r="M106" s="672"/>
      <c r="N106" s="672"/>
      <c r="O106" s="668"/>
      <c r="P106" s="672"/>
      <c r="Q106" s="672"/>
      <c r="R106" s="672"/>
      <c r="S106" s="672"/>
      <c r="T106" s="672"/>
      <c r="U106" s="672"/>
      <c r="V106" s="668"/>
      <c r="W106" s="672"/>
      <c r="X106" s="672"/>
      <c r="Y106" s="668"/>
      <c r="Z106" s="668"/>
      <c r="AA106" s="672"/>
      <c r="AB106" s="672"/>
      <c r="AC106" s="672"/>
      <c r="AD106" s="672"/>
      <c r="AE106" s="362"/>
      <c r="AF106" s="362"/>
      <c r="AG106" s="362"/>
      <c r="AH106" s="362"/>
      <c r="AI106" s="362"/>
      <c r="AJ106" s="362"/>
      <c r="AM106" s="99"/>
      <c r="AN106" s="99"/>
    </row>
    <row r="107" s="308" customFormat="true" ht="24.75" hidden="false" customHeight="true" outlineLevel="0" collapsed="false">
      <c r="A107" s="673" t="s">
        <v>254</v>
      </c>
      <c r="B107" s="673"/>
      <c r="C107" s="673"/>
      <c r="D107" s="673"/>
      <c r="E107" s="674"/>
      <c r="F107" s="675" t="s">
        <v>255</v>
      </c>
      <c r="G107" s="676"/>
      <c r="H107" s="676"/>
      <c r="I107" s="677"/>
      <c r="J107" s="675" t="s">
        <v>256</v>
      </c>
      <c r="K107" s="676"/>
      <c r="L107" s="676"/>
      <c r="M107" s="676"/>
      <c r="N107" s="676"/>
      <c r="O107" s="677"/>
      <c r="P107" s="675" t="s">
        <v>257</v>
      </c>
      <c r="Q107" s="676"/>
      <c r="R107" s="676"/>
      <c r="S107" s="676"/>
      <c r="T107" s="676"/>
      <c r="U107" s="676"/>
      <c r="V107" s="677"/>
      <c r="W107" s="675" t="s">
        <v>258</v>
      </c>
      <c r="X107" s="676"/>
      <c r="Y107" s="166"/>
      <c r="Z107" s="677"/>
      <c r="AA107" s="675" t="s">
        <v>259</v>
      </c>
      <c r="AB107" s="676"/>
      <c r="AC107" s="676"/>
      <c r="AD107" s="676"/>
      <c r="AE107" s="166"/>
      <c r="AF107" s="166"/>
      <c r="AG107" s="166"/>
      <c r="AH107" s="166"/>
      <c r="AI107" s="166"/>
      <c r="AJ107" s="678"/>
      <c r="AK107" s="327"/>
      <c r="AM107" s="99"/>
      <c r="AN107" s="99"/>
    </row>
    <row r="108" s="308" customFormat="true" ht="18" hidden="false" customHeight="true" outlineLevel="0" collapsed="false">
      <c r="A108" s="679" t="s">
        <v>260</v>
      </c>
      <c r="B108" s="679"/>
      <c r="C108" s="679"/>
      <c r="D108" s="679"/>
      <c r="E108" s="680" t="s">
        <v>261</v>
      </c>
      <c r="F108" s="681"/>
      <c r="G108" s="682"/>
      <c r="H108" s="682"/>
      <c r="I108" s="683"/>
      <c r="J108" s="682"/>
      <c r="K108" s="682"/>
      <c r="L108" s="682"/>
      <c r="M108" s="682"/>
      <c r="N108" s="682"/>
      <c r="O108" s="684"/>
      <c r="P108" s="682"/>
      <c r="Q108" s="682"/>
      <c r="R108" s="682"/>
      <c r="S108" s="682"/>
      <c r="T108" s="682"/>
      <c r="U108" s="682"/>
      <c r="V108" s="684"/>
      <c r="W108" s="682"/>
      <c r="X108" s="682"/>
      <c r="Y108" s="683"/>
      <c r="Z108" s="683"/>
      <c r="AA108" s="682"/>
      <c r="AB108" s="682"/>
      <c r="AC108" s="682"/>
      <c r="AD108" s="682"/>
      <c r="AE108" s="682"/>
      <c r="AF108" s="682"/>
      <c r="AG108" s="682"/>
      <c r="AH108" s="682"/>
      <c r="AI108" s="682"/>
      <c r="AJ108" s="685"/>
      <c r="AK108" s="327"/>
      <c r="AM108" s="99"/>
      <c r="AN108" s="99"/>
    </row>
    <row r="109" s="308" customFormat="true" ht="18" hidden="false" customHeight="true" outlineLevel="0" collapsed="false">
      <c r="A109" s="679"/>
      <c r="B109" s="679"/>
      <c r="C109" s="679"/>
      <c r="D109" s="679"/>
      <c r="E109" s="686"/>
      <c r="F109" s="684" t="s">
        <v>262</v>
      </c>
      <c r="G109" s="683"/>
      <c r="H109" s="683"/>
      <c r="I109" s="683"/>
      <c r="J109" s="683"/>
      <c r="K109" s="687"/>
      <c r="L109" s="684" t="s">
        <v>263</v>
      </c>
      <c r="M109" s="683"/>
      <c r="N109" s="683"/>
      <c r="O109" s="684"/>
      <c r="P109" s="684"/>
      <c r="Q109" s="550"/>
      <c r="R109" s="688"/>
      <c r="S109" s="684" t="s">
        <v>259</v>
      </c>
      <c r="T109" s="684"/>
      <c r="U109" s="684" t="s">
        <v>96</v>
      </c>
      <c r="V109" s="687"/>
      <c r="W109" s="687"/>
      <c r="X109" s="687"/>
      <c r="Y109" s="687"/>
      <c r="Z109" s="687"/>
      <c r="AA109" s="687"/>
      <c r="AB109" s="687"/>
      <c r="AC109" s="687"/>
      <c r="AD109" s="687"/>
      <c r="AE109" s="687"/>
      <c r="AF109" s="687"/>
      <c r="AG109" s="687"/>
      <c r="AH109" s="687"/>
      <c r="AI109" s="687"/>
      <c r="AJ109" s="689" t="s">
        <v>212</v>
      </c>
      <c r="AK109" s="327"/>
      <c r="AM109" s="99"/>
      <c r="AN109" s="99"/>
    </row>
    <row r="110" s="308" customFormat="true" ht="18" hidden="false" customHeight="true" outlineLevel="0" collapsed="false">
      <c r="A110" s="679"/>
      <c r="B110" s="679"/>
      <c r="C110" s="679"/>
      <c r="D110" s="679"/>
      <c r="E110" s="690" t="s">
        <v>264</v>
      </c>
      <c r="F110" s="550"/>
      <c r="G110" s="683"/>
      <c r="H110" s="683"/>
      <c r="I110" s="683"/>
      <c r="J110" s="683"/>
      <c r="K110" s="663"/>
      <c r="L110" s="683"/>
      <c r="M110" s="362"/>
      <c r="N110" s="691"/>
      <c r="O110" s="684"/>
      <c r="P110" s="550"/>
      <c r="Q110" s="550"/>
      <c r="R110" s="550"/>
      <c r="S110" s="692"/>
      <c r="T110" s="692"/>
      <c r="U110" s="692"/>
      <c r="V110" s="692"/>
      <c r="W110" s="692"/>
      <c r="X110" s="692"/>
      <c r="Y110" s="692"/>
      <c r="Z110" s="692"/>
      <c r="AA110" s="692"/>
      <c r="AB110" s="692"/>
      <c r="AC110" s="692"/>
      <c r="AD110" s="692"/>
      <c r="AE110" s="692"/>
      <c r="AF110" s="692"/>
      <c r="AG110" s="692"/>
      <c r="AH110" s="692"/>
      <c r="AI110" s="692"/>
      <c r="AJ110" s="693"/>
      <c r="AK110" s="327"/>
      <c r="AM110" s="99"/>
      <c r="AN110" s="99"/>
    </row>
    <row r="111" s="308" customFormat="true" ht="82.5" hidden="false" customHeight="true" outlineLevel="0" collapsed="false">
      <c r="A111" s="679"/>
      <c r="B111" s="679"/>
      <c r="C111" s="679"/>
      <c r="D111" s="679"/>
      <c r="E111" s="694"/>
      <c r="F111" s="694"/>
      <c r="G111" s="694"/>
      <c r="H111" s="694"/>
      <c r="I111" s="694"/>
      <c r="J111" s="694"/>
      <c r="K111" s="694"/>
      <c r="L111" s="694"/>
      <c r="M111" s="694"/>
      <c r="N111" s="694"/>
      <c r="O111" s="694"/>
      <c r="P111" s="694"/>
      <c r="Q111" s="694"/>
      <c r="R111" s="694"/>
      <c r="S111" s="694"/>
      <c r="T111" s="694"/>
      <c r="U111" s="694"/>
      <c r="V111" s="694"/>
      <c r="W111" s="694"/>
      <c r="X111" s="694"/>
      <c r="Y111" s="694"/>
      <c r="Z111" s="694"/>
      <c r="AA111" s="694"/>
      <c r="AB111" s="694"/>
      <c r="AC111" s="694"/>
      <c r="AD111" s="694"/>
      <c r="AE111" s="694"/>
      <c r="AF111" s="694"/>
      <c r="AG111" s="694"/>
      <c r="AH111" s="694"/>
      <c r="AI111" s="694"/>
      <c r="AJ111" s="694"/>
      <c r="AK111" s="327"/>
      <c r="AM111" s="99"/>
      <c r="AN111" s="99"/>
    </row>
    <row r="112" s="308" customFormat="true" ht="14.25" hidden="false" customHeight="true" outlineLevel="0" collapsed="false">
      <c r="A112" s="679"/>
      <c r="B112" s="679"/>
      <c r="C112" s="679"/>
      <c r="D112" s="679"/>
      <c r="E112" s="695" t="s">
        <v>265</v>
      </c>
      <c r="F112" s="683"/>
      <c r="G112" s="683"/>
      <c r="H112" s="683"/>
      <c r="I112" s="683"/>
      <c r="J112" s="683"/>
      <c r="K112" s="683"/>
      <c r="L112" s="683"/>
      <c r="M112" s="683"/>
      <c r="N112" s="683"/>
      <c r="O112" s="683"/>
      <c r="P112" s="683"/>
      <c r="Q112" s="683"/>
      <c r="R112" s="683"/>
      <c r="S112" s="683"/>
      <c r="T112" s="683"/>
      <c r="U112" s="683"/>
      <c r="V112" s="683"/>
      <c r="W112" s="683"/>
      <c r="X112" s="683"/>
      <c r="Y112" s="683"/>
      <c r="Z112" s="683"/>
      <c r="AA112" s="683"/>
      <c r="AB112" s="683"/>
      <c r="AC112" s="683"/>
      <c r="AD112" s="683"/>
      <c r="AE112" s="683"/>
      <c r="AF112" s="683"/>
      <c r="AG112" s="683"/>
      <c r="AH112" s="683"/>
      <c r="AI112" s="683"/>
      <c r="AJ112" s="696"/>
      <c r="AK112" s="327"/>
      <c r="AM112" s="99"/>
      <c r="AN112" s="99"/>
    </row>
    <row r="113" s="308" customFormat="true" ht="18" hidden="false" customHeight="true" outlineLevel="0" collapsed="false">
      <c r="A113" s="679"/>
      <c r="B113" s="679"/>
      <c r="C113" s="679"/>
      <c r="D113" s="679"/>
      <c r="E113" s="697" t="s">
        <v>266</v>
      </c>
      <c r="F113" s="698"/>
      <c r="G113" s="698"/>
      <c r="H113" s="698"/>
      <c r="I113" s="698"/>
      <c r="J113" s="698"/>
      <c r="K113" s="698"/>
      <c r="L113" s="699" t="s">
        <v>92</v>
      </c>
      <c r="M113" s="699"/>
      <c r="N113" s="699"/>
      <c r="O113" s="700"/>
      <c r="P113" s="700"/>
      <c r="Q113" s="701" t="s">
        <v>93</v>
      </c>
      <c r="R113" s="700"/>
      <c r="S113" s="700"/>
      <c r="T113" s="701" t="s">
        <v>95</v>
      </c>
      <c r="U113" s="702" t="s">
        <v>96</v>
      </c>
      <c r="V113" s="432"/>
      <c r="W113" s="703" t="s">
        <v>267</v>
      </c>
      <c r="X113" s="702"/>
      <c r="Y113" s="702"/>
      <c r="Z113" s="432"/>
      <c r="AA113" s="703" t="s">
        <v>268</v>
      </c>
      <c r="AB113" s="702"/>
      <c r="AC113" s="702" t="s">
        <v>212</v>
      </c>
      <c r="AD113" s="702"/>
      <c r="AE113" s="702"/>
      <c r="AF113" s="702"/>
      <c r="AG113" s="702"/>
      <c r="AH113" s="702"/>
      <c r="AI113" s="702"/>
      <c r="AJ113" s="704"/>
      <c r="AK113" s="327"/>
      <c r="AM113" s="99"/>
      <c r="AN113" s="99"/>
    </row>
    <row r="114" s="308" customFormat="true" ht="15" hidden="false" customHeight="true" outlineLevel="0" collapsed="false">
      <c r="A114" s="705" t="s">
        <v>269</v>
      </c>
      <c r="B114" s="705"/>
      <c r="C114" s="705"/>
      <c r="D114" s="705"/>
      <c r="E114" s="705"/>
      <c r="F114" s="705"/>
      <c r="G114" s="705"/>
      <c r="H114" s="705"/>
      <c r="I114" s="705"/>
      <c r="J114" s="705"/>
      <c r="K114" s="705"/>
      <c r="L114" s="705"/>
      <c r="M114" s="705"/>
      <c r="N114" s="705"/>
      <c r="O114" s="705"/>
      <c r="P114" s="705"/>
      <c r="Q114" s="705"/>
      <c r="R114" s="705"/>
      <c r="S114" s="705"/>
      <c r="T114" s="705"/>
      <c r="U114" s="705"/>
      <c r="V114" s="705"/>
      <c r="W114" s="705"/>
      <c r="X114" s="705"/>
      <c r="Y114" s="705"/>
      <c r="Z114" s="705"/>
      <c r="AA114" s="705"/>
      <c r="AB114" s="705"/>
      <c r="AC114" s="705"/>
      <c r="AD114" s="705"/>
      <c r="AE114" s="705"/>
      <c r="AF114" s="705"/>
      <c r="AG114" s="706"/>
      <c r="AH114" s="707" t="s">
        <v>270</v>
      </c>
      <c r="AI114" s="706"/>
      <c r="AJ114" s="708"/>
      <c r="AK114" s="99"/>
      <c r="AM114" s="99"/>
      <c r="AN114" s="99"/>
    </row>
    <row r="115" s="308" customFormat="true" ht="10.5" hidden="false" customHeight="true" outlineLevel="0" collapsed="false">
      <c r="A115" s="709"/>
      <c r="B115" s="709"/>
      <c r="C115" s="709"/>
      <c r="D115" s="709"/>
      <c r="E115" s="710"/>
      <c r="F115" s="665"/>
      <c r="G115" s="665"/>
      <c r="H115" s="665"/>
      <c r="I115" s="665"/>
      <c r="J115" s="665"/>
      <c r="K115" s="665"/>
      <c r="L115" s="684"/>
      <c r="M115" s="684"/>
      <c r="N115" s="665"/>
      <c r="O115" s="711"/>
      <c r="P115" s="711"/>
      <c r="Q115" s="711"/>
      <c r="R115" s="711"/>
      <c r="S115" s="711"/>
      <c r="T115" s="711"/>
      <c r="U115" s="665"/>
      <c r="V115" s="665"/>
      <c r="W115" s="712"/>
      <c r="X115" s="665"/>
      <c r="Y115" s="665"/>
      <c r="Z115" s="665"/>
      <c r="AA115" s="711"/>
      <c r="AB115" s="665"/>
      <c r="AC115" s="665"/>
      <c r="AD115" s="665"/>
      <c r="AE115" s="665"/>
      <c r="AF115" s="665"/>
      <c r="AG115" s="665"/>
      <c r="AH115" s="665"/>
      <c r="AI115" s="665"/>
      <c r="AJ115" s="713"/>
      <c r="AK115" s="99"/>
      <c r="AM115" s="99"/>
      <c r="AN115" s="99"/>
    </row>
    <row r="116" s="308" customFormat="true" ht="18" hidden="false" customHeight="true" outlineLevel="0" collapsed="false">
      <c r="A116" s="714" t="s">
        <v>271</v>
      </c>
      <c r="B116" s="683"/>
      <c r="C116" s="683"/>
      <c r="D116" s="683"/>
      <c r="E116" s="665"/>
      <c r="F116" s="665"/>
      <c r="G116" s="665"/>
      <c r="H116" s="665"/>
      <c r="I116" s="665"/>
      <c r="J116" s="665"/>
      <c r="K116" s="665"/>
      <c r="L116" s="665"/>
      <c r="M116" s="665"/>
      <c r="N116" s="665"/>
      <c r="O116" s="665"/>
      <c r="P116" s="665"/>
      <c r="Q116" s="665"/>
      <c r="R116" s="665"/>
      <c r="S116" s="665"/>
      <c r="T116" s="665"/>
      <c r="U116" s="665"/>
      <c r="V116" s="665"/>
      <c r="W116" s="665"/>
      <c r="X116" s="665"/>
      <c r="Y116" s="665"/>
      <c r="Z116" s="665"/>
      <c r="AA116" s="665"/>
      <c r="AB116" s="665"/>
      <c r="AC116" s="665"/>
      <c r="AD116" s="665"/>
      <c r="AE116" s="665"/>
      <c r="AF116" s="665"/>
      <c r="AG116" s="665"/>
      <c r="AH116" s="665"/>
      <c r="AI116" s="665"/>
      <c r="AJ116" s="665"/>
      <c r="AK116" s="99"/>
      <c r="AM116" s="99"/>
      <c r="AN116" s="99"/>
    </row>
    <row r="117" s="308" customFormat="true" ht="67.5" hidden="false" customHeight="true" outlineLevel="0" collapsed="false">
      <c r="A117" s="715" t="s">
        <v>272</v>
      </c>
      <c r="B117" s="715"/>
      <c r="C117" s="715"/>
      <c r="D117" s="715"/>
      <c r="E117" s="716"/>
      <c r="F117" s="716"/>
      <c r="G117" s="716"/>
      <c r="H117" s="716"/>
      <c r="I117" s="716"/>
      <c r="J117" s="716"/>
      <c r="K117" s="716"/>
      <c r="L117" s="716"/>
      <c r="M117" s="716"/>
      <c r="N117" s="716"/>
      <c r="O117" s="716"/>
      <c r="P117" s="716"/>
      <c r="Q117" s="716"/>
      <c r="R117" s="716"/>
      <c r="S117" s="716"/>
      <c r="T117" s="716"/>
      <c r="U117" s="716"/>
      <c r="V117" s="716"/>
      <c r="W117" s="716"/>
      <c r="X117" s="716"/>
      <c r="Y117" s="716"/>
      <c r="Z117" s="716"/>
      <c r="AA117" s="716"/>
      <c r="AB117" s="716"/>
      <c r="AC117" s="716"/>
      <c r="AD117" s="716"/>
      <c r="AE117" s="716"/>
      <c r="AF117" s="716"/>
      <c r="AG117" s="716"/>
      <c r="AH117" s="716"/>
      <c r="AI117" s="716"/>
      <c r="AJ117" s="716"/>
      <c r="AK117" s="327"/>
      <c r="AM117" s="99"/>
      <c r="AN117" s="99"/>
    </row>
    <row r="118" s="308" customFormat="true" ht="16.5" hidden="false" customHeight="true" outlineLevel="0" collapsed="false">
      <c r="A118" s="673" t="s">
        <v>273</v>
      </c>
      <c r="B118" s="673"/>
      <c r="C118" s="673"/>
      <c r="D118" s="673"/>
      <c r="E118" s="717"/>
      <c r="F118" s="681" t="s">
        <v>274</v>
      </c>
      <c r="G118" s="682"/>
      <c r="H118" s="682"/>
      <c r="I118" s="682"/>
      <c r="J118" s="682"/>
      <c r="K118" s="682"/>
      <c r="L118" s="682"/>
      <c r="M118" s="682"/>
      <c r="N118" s="717"/>
      <c r="O118" s="681" t="s">
        <v>275</v>
      </c>
      <c r="P118" s="682"/>
      <c r="Q118" s="682"/>
      <c r="R118" s="682"/>
      <c r="S118" s="682"/>
      <c r="T118" s="682"/>
      <c r="U118" s="717"/>
      <c r="V118" s="681" t="s">
        <v>276</v>
      </c>
      <c r="W118" s="682"/>
      <c r="X118" s="682"/>
      <c r="Y118" s="682"/>
      <c r="Z118" s="682"/>
      <c r="AA118" s="682"/>
      <c r="AB118" s="682"/>
      <c r="AC118" s="682"/>
      <c r="AD118" s="682"/>
      <c r="AE118" s="682"/>
      <c r="AF118" s="682"/>
      <c r="AG118" s="682"/>
      <c r="AH118" s="682"/>
      <c r="AI118" s="682"/>
      <c r="AJ118" s="685"/>
      <c r="AK118" s="327"/>
      <c r="AM118" s="99"/>
      <c r="AN118" s="99"/>
    </row>
    <row r="119" s="308" customFormat="true" ht="14.25" hidden="false" customHeight="true" outlineLevel="0" collapsed="false">
      <c r="A119" s="673"/>
      <c r="B119" s="673"/>
      <c r="C119" s="673"/>
      <c r="D119" s="673"/>
      <c r="E119" s="675" t="s">
        <v>277</v>
      </c>
      <c r="F119" s="675"/>
      <c r="G119" s="676"/>
      <c r="H119" s="676"/>
      <c r="I119" s="676"/>
      <c r="J119" s="676"/>
      <c r="K119" s="676"/>
      <c r="L119" s="676"/>
      <c r="M119" s="676"/>
      <c r="N119" s="676"/>
      <c r="O119" s="675"/>
      <c r="P119" s="718"/>
      <c r="Q119" s="718"/>
      <c r="R119" s="718"/>
      <c r="S119" s="718"/>
      <c r="T119" s="718"/>
      <c r="U119" s="718"/>
      <c r="V119" s="718"/>
      <c r="W119" s="718"/>
      <c r="X119" s="718"/>
      <c r="Y119" s="718"/>
      <c r="Z119" s="718"/>
      <c r="AA119" s="718"/>
      <c r="AB119" s="718"/>
      <c r="AC119" s="718"/>
      <c r="AD119" s="718"/>
      <c r="AE119" s="718"/>
      <c r="AF119" s="718"/>
      <c r="AG119" s="718"/>
      <c r="AH119" s="718"/>
      <c r="AI119" s="718"/>
      <c r="AJ119" s="718"/>
      <c r="AK119" s="327"/>
      <c r="AM119" s="99"/>
      <c r="AN119" s="99"/>
    </row>
    <row r="120" s="308" customFormat="true" ht="24.75" hidden="false" customHeight="true" outlineLevel="0" collapsed="false">
      <c r="A120" s="673" t="s">
        <v>254</v>
      </c>
      <c r="B120" s="673"/>
      <c r="C120" s="673"/>
      <c r="D120" s="673"/>
      <c r="E120" s="719"/>
      <c r="F120" s="675" t="s">
        <v>255</v>
      </c>
      <c r="G120" s="676"/>
      <c r="H120" s="676"/>
      <c r="I120" s="719"/>
      <c r="J120" s="675" t="s">
        <v>256</v>
      </c>
      <c r="K120" s="676"/>
      <c r="L120" s="676"/>
      <c r="M120" s="676"/>
      <c r="N120" s="676"/>
      <c r="O120" s="720"/>
      <c r="P120" s="675" t="s">
        <v>257</v>
      </c>
      <c r="Q120" s="676"/>
      <c r="R120" s="676"/>
      <c r="S120" s="676"/>
      <c r="T120" s="676"/>
      <c r="U120" s="676"/>
      <c r="V120" s="720"/>
      <c r="W120" s="675" t="s">
        <v>258</v>
      </c>
      <c r="X120" s="676"/>
      <c r="Y120" s="719"/>
      <c r="Z120" s="675" t="s">
        <v>259</v>
      </c>
      <c r="AA120" s="675"/>
      <c r="AB120" s="676"/>
      <c r="AC120" s="676"/>
      <c r="AD120" s="676"/>
      <c r="AE120" s="676"/>
      <c r="AF120" s="676"/>
      <c r="AG120" s="676"/>
      <c r="AH120" s="676"/>
      <c r="AI120" s="676"/>
      <c r="AJ120" s="721"/>
      <c r="AK120" s="327"/>
      <c r="AM120" s="99"/>
      <c r="AN120" s="99"/>
    </row>
    <row r="121" s="308" customFormat="true" ht="15" hidden="false" customHeight="true" outlineLevel="0" collapsed="false">
      <c r="A121" s="679" t="s">
        <v>260</v>
      </c>
      <c r="B121" s="679"/>
      <c r="C121" s="679"/>
      <c r="D121" s="679"/>
      <c r="E121" s="680" t="s">
        <v>278</v>
      </c>
      <c r="F121" s="681"/>
      <c r="G121" s="682"/>
      <c r="H121" s="682"/>
      <c r="I121" s="682"/>
      <c r="J121" s="682"/>
      <c r="K121" s="682"/>
      <c r="L121" s="682"/>
      <c r="M121" s="682"/>
      <c r="N121" s="682"/>
      <c r="O121" s="681"/>
      <c r="P121" s="682"/>
      <c r="Q121" s="682"/>
      <c r="R121" s="682"/>
      <c r="S121" s="682"/>
      <c r="T121" s="682"/>
      <c r="U121" s="682"/>
      <c r="V121" s="681"/>
      <c r="W121" s="682"/>
      <c r="X121" s="682"/>
      <c r="Y121" s="682"/>
      <c r="Z121" s="682"/>
      <c r="AA121" s="682"/>
      <c r="AB121" s="682"/>
      <c r="AC121" s="682"/>
      <c r="AD121" s="682"/>
      <c r="AE121" s="682"/>
      <c r="AF121" s="682"/>
      <c r="AG121" s="682"/>
      <c r="AH121" s="682"/>
      <c r="AI121" s="682"/>
      <c r="AJ121" s="685"/>
      <c r="AK121" s="327"/>
      <c r="AM121" s="99"/>
      <c r="AN121" s="99"/>
    </row>
    <row r="122" s="308" customFormat="true" ht="18" hidden="false" customHeight="true" outlineLevel="0" collapsed="false">
      <c r="A122" s="679"/>
      <c r="B122" s="679"/>
      <c r="C122" s="679"/>
      <c r="D122" s="679"/>
      <c r="E122" s="722"/>
      <c r="F122" s="684" t="s">
        <v>262</v>
      </c>
      <c r="G122" s="683"/>
      <c r="H122" s="683"/>
      <c r="I122" s="683"/>
      <c r="J122" s="683"/>
      <c r="K122" s="723"/>
      <c r="L122" s="684" t="s">
        <v>263</v>
      </c>
      <c r="M122" s="683"/>
      <c r="N122" s="683"/>
      <c r="O122" s="684"/>
      <c r="P122" s="684"/>
      <c r="Q122" s="550"/>
      <c r="R122" s="584"/>
      <c r="S122" s="684" t="s">
        <v>259</v>
      </c>
      <c r="T122" s="684"/>
      <c r="U122" s="684" t="s">
        <v>96</v>
      </c>
      <c r="V122" s="723"/>
      <c r="W122" s="723"/>
      <c r="X122" s="723"/>
      <c r="Y122" s="723"/>
      <c r="Z122" s="723"/>
      <c r="AA122" s="723"/>
      <c r="AB122" s="723"/>
      <c r="AC122" s="723"/>
      <c r="AD122" s="723"/>
      <c r="AE122" s="723"/>
      <c r="AF122" s="723"/>
      <c r="AG122" s="723"/>
      <c r="AH122" s="723"/>
      <c r="AI122" s="723"/>
      <c r="AJ122" s="689" t="s">
        <v>212</v>
      </c>
      <c r="AK122" s="327"/>
      <c r="AM122" s="99"/>
      <c r="AN122" s="99"/>
    </row>
    <row r="123" s="308" customFormat="true" ht="15.75" hidden="false" customHeight="true" outlineLevel="0" collapsed="false">
      <c r="A123" s="679"/>
      <c r="B123" s="679"/>
      <c r="C123" s="679"/>
      <c r="D123" s="679"/>
      <c r="E123" s="724" t="s">
        <v>279</v>
      </c>
      <c r="F123" s="724"/>
      <c r="G123" s="724"/>
      <c r="H123" s="724"/>
      <c r="I123" s="724"/>
      <c r="J123" s="724"/>
      <c r="K123" s="724"/>
      <c r="L123" s="724"/>
      <c r="M123" s="724"/>
      <c r="N123" s="724"/>
      <c r="O123" s="724"/>
      <c r="P123" s="724"/>
      <c r="Q123" s="724"/>
      <c r="R123" s="724"/>
      <c r="S123" s="724"/>
      <c r="T123" s="724"/>
      <c r="U123" s="724"/>
      <c r="V123" s="724"/>
      <c r="W123" s="724"/>
      <c r="X123" s="724"/>
      <c r="Y123" s="724"/>
      <c r="Z123" s="724"/>
      <c r="AA123" s="724"/>
      <c r="AB123" s="724"/>
      <c r="AC123" s="724"/>
      <c r="AD123" s="724"/>
      <c r="AE123" s="724"/>
      <c r="AF123" s="724"/>
      <c r="AG123" s="724"/>
      <c r="AH123" s="724"/>
      <c r="AI123" s="724"/>
      <c r="AJ123" s="724"/>
      <c r="AK123" s="327"/>
      <c r="AM123" s="99"/>
      <c r="AN123" s="99"/>
    </row>
    <row r="124" s="308" customFormat="true" ht="82.5" hidden="false" customHeight="true" outlineLevel="0" collapsed="false">
      <c r="A124" s="679"/>
      <c r="B124" s="679"/>
      <c r="C124" s="679"/>
      <c r="D124" s="679"/>
      <c r="E124" s="725"/>
      <c r="F124" s="725"/>
      <c r="G124" s="725"/>
      <c r="H124" s="725"/>
      <c r="I124" s="725"/>
      <c r="J124" s="725"/>
      <c r="K124" s="725"/>
      <c r="L124" s="725"/>
      <c r="M124" s="725"/>
      <c r="N124" s="725"/>
      <c r="O124" s="725"/>
      <c r="P124" s="725"/>
      <c r="Q124" s="725"/>
      <c r="R124" s="725"/>
      <c r="S124" s="725"/>
      <c r="T124" s="725"/>
      <c r="U124" s="725"/>
      <c r="V124" s="725"/>
      <c r="W124" s="725"/>
      <c r="X124" s="725"/>
      <c r="Y124" s="725"/>
      <c r="Z124" s="725"/>
      <c r="AA124" s="725"/>
      <c r="AB124" s="725"/>
      <c r="AC124" s="725"/>
      <c r="AD124" s="725"/>
      <c r="AE124" s="725"/>
      <c r="AF124" s="725"/>
      <c r="AG124" s="725"/>
      <c r="AH124" s="725"/>
      <c r="AI124" s="725"/>
      <c r="AJ124" s="725"/>
      <c r="AK124" s="327"/>
      <c r="AM124" s="99"/>
      <c r="AN124" s="99"/>
    </row>
    <row r="125" s="308" customFormat="true" ht="13.8" hidden="false" customHeight="false" outlineLevel="0" collapsed="false">
      <c r="A125" s="679"/>
      <c r="B125" s="679"/>
      <c r="C125" s="679"/>
      <c r="D125" s="679"/>
      <c r="E125" s="695" t="s">
        <v>265</v>
      </c>
      <c r="F125" s="683"/>
      <c r="G125" s="683"/>
      <c r="H125" s="683"/>
      <c r="I125" s="683"/>
      <c r="J125" s="683"/>
      <c r="K125" s="683"/>
      <c r="L125" s="683"/>
      <c r="M125" s="683"/>
      <c r="N125" s="683"/>
      <c r="O125" s="683"/>
      <c r="P125" s="683"/>
      <c r="Q125" s="683"/>
      <c r="R125" s="683"/>
      <c r="S125" s="683"/>
      <c r="T125" s="683"/>
      <c r="U125" s="683"/>
      <c r="V125" s="683"/>
      <c r="W125" s="683"/>
      <c r="X125" s="683"/>
      <c r="Y125" s="683"/>
      <c r="Z125" s="683"/>
      <c r="AA125" s="683"/>
      <c r="AB125" s="683"/>
      <c r="AC125" s="683"/>
      <c r="AD125" s="683"/>
      <c r="AE125" s="683"/>
      <c r="AF125" s="683"/>
      <c r="AG125" s="683"/>
      <c r="AH125" s="683"/>
      <c r="AI125" s="683"/>
      <c r="AJ125" s="696"/>
      <c r="AK125" s="294"/>
      <c r="AM125" s="99"/>
      <c r="AN125" s="99"/>
    </row>
    <row r="126" s="308" customFormat="true" ht="18" hidden="false" customHeight="true" outlineLevel="0" collapsed="false">
      <c r="A126" s="679"/>
      <c r="B126" s="679"/>
      <c r="C126" s="679"/>
      <c r="D126" s="679"/>
      <c r="E126" s="697" t="s">
        <v>266</v>
      </c>
      <c r="F126" s="698"/>
      <c r="G126" s="698"/>
      <c r="H126" s="698"/>
      <c r="I126" s="698"/>
      <c r="J126" s="698"/>
      <c r="K126" s="726"/>
      <c r="L126" s="727" t="s">
        <v>92</v>
      </c>
      <c r="M126" s="727"/>
      <c r="N126" s="728"/>
      <c r="O126" s="728"/>
      <c r="P126" s="701" t="s">
        <v>93</v>
      </c>
      <c r="Q126" s="728"/>
      <c r="R126" s="728"/>
      <c r="S126" s="701" t="s">
        <v>95</v>
      </c>
      <c r="T126" s="702" t="s">
        <v>96</v>
      </c>
      <c r="U126" s="600"/>
      <c r="V126" s="703" t="s">
        <v>267</v>
      </c>
      <c r="W126" s="702"/>
      <c r="X126" s="702"/>
      <c r="Y126" s="600"/>
      <c r="Z126" s="701" t="s">
        <v>268</v>
      </c>
      <c r="AA126" s="702"/>
      <c r="AB126" s="702" t="s">
        <v>212</v>
      </c>
      <c r="AC126" s="702"/>
      <c r="AD126" s="702"/>
      <c r="AE126" s="702"/>
      <c r="AF126" s="702"/>
      <c r="AG126" s="702"/>
      <c r="AH126" s="702"/>
      <c r="AI126" s="702"/>
      <c r="AJ126" s="704"/>
      <c r="AK126" s="327"/>
      <c r="AM126" s="99"/>
      <c r="AN126" s="99"/>
    </row>
    <row r="127" s="308" customFormat="true" ht="15" hidden="false" customHeight="true" outlineLevel="0" collapsed="false">
      <c r="A127" s="705" t="s">
        <v>269</v>
      </c>
      <c r="B127" s="705"/>
      <c r="C127" s="705"/>
      <c r="D127" s="705"/>
      <c r="E127" s="705"/>
      <c r="F127" s="705"/>
      <c r="G127" s="705"/>
      <c r="H127" s="705"/>
      <c r="I127" s="705"/>
      <c r="J127" s="705"/>
      <c r="K127" s="705"/>
      <c r="L127" s="705"/>
      <c r="M127" s="705"/>
      <c r="N127" s="705"/>
      <c r="O127" s="705"/>
      <c r="P127" s="705"/>
      <c r="Q127" s="705"/>
      <c r="R127" s="705"/>
      <c r="S127" s="705"/>
      <c r="T127" s="705"/>
      <c r="U127" s="705"/>
      <c r="V127" s="705"/>
      <c r="W127" s="705"/>
      <c r="X127" s="705"/>
      <c r="Y127" s="705"/>
      <c r="Z127" s="705"/>
      <c r="AA127" s="705"/>
      <c r="AB127" s="705"/>
      <c r="AC127" s="705"/>
      <c r="AD127" s="705"/>
      <c r="AE127" s="705"/>
      <c r="AF127" s="705"/>
      <c r="AG127" s="729"/>
      <c r="AH127" s="730" t="s">
        <v>270</v>
      </c>
      <c r="AI127" s="729"/>
      <c r="AJ127" s="731"/>
      <c r="AK127" s="99"/>
      <c r="AM127" s="99"/>
      <c r="AN127" s="99"/>
    </row>
    <row r="128" customFormat="false" ht="10.5" hidden="false" customHeight="true" outlineLevel="0" collapsed="false">
      <c r="A128" s="668"/>
      <c r="B128" s="668"/>
      <c r="C128" s="668"/>
      <c r="D128" s="668"/>
      <c r="E128" s="710"/>
      <c r="F128" s="665"/>
      <c r="G128" s="665"/>
      <c r="H128" s="665"/>
      <c r="I128" s="665"/>
      <c r="J128" s="665"/>
      <c r="K128" s="665"/>
      <c r="L128" s="711"/>
      <c r="M128" s="711"/>
      <c r="N128" s="711"/>
      <c r="O128" s="711"/>
      <c r="P128" s="711"/>
      <c r="Q128" s="711"/>
      <c r="R128" s="711"/>
      <c r="S128" s="711"/>
      <c r="T128" s="711"/>
      <c r="U128" s="711"/>
      <c r="V128" s="711"/>
      <c r="W128" s="711"/>
      <c r="X128" s="711"/>
      <c r="Y128" s="711"/>
      <c r="Z128" s="711"/>
      <c r="AA128" s="665"/>
      <c r="AB128" s="665"/>
      <c r="AC128" s="665"/>
      <c r="AD128" s="665"/>
      <c r="AE128" s="665"/>
      <c r="AF128" s="665"/>
      <c r="AG128" s="665"/>
      <c r="AH128" s="665"/>
      <c r="AI128" s="665"/>
      <c r="AJ128" s="732"/>
      <c r="AK128" s="327"/>
      <c r="AL128" s="308"/>
    </row>
    <row r="129" customFormat="false" ht="18" hidden="false" customHeight="true" outlineLevel="0" collapsed="false">
      <c r="A129" s="733" t="s">
        <v>280</v>
      </c>
      <c r="B129" s="663"/>
      <c r="C129" s="668"/>
      <c r="D129" s="668"/>
      <c r="E129" s="668"/>
      <c r="F129" s="668"/>
      <c r="G129" s="668"/>
      <c r="H129" s="668"/>
      <c r="I129" s="668"/>
      <c r="J129" s="668"/>
      <c r="K129" s="668"/>
      <c r="L129" s="668"/>
      <c r="M129" s="668"/>
      <c r="N129" s="668"/>
      <c r="O129" s="668"/>
      <c r="P129" s="668"/>
      <c r="Q129" s="668"/>
      <c r="R129" s="668"/>
      <c r="S129" s="668"/>
      <c r="T129" s="668"/>
      <c r="U129" s="668"/>
      <c r="V129" s="668"/>
      <c r="W129" s="668"/>
      <c r="X129" s="668"/>
      <c r="Y129" s="668"/>
      <c r="Z129" s="668"/>
      <c r="AA129" s="668"/>
      <c r="AB129" s="668"/>
      <c r="AC129" s="668"/>
      <c r="AD129" s="668"/>
      <c r="AE129" s="668"/>
      <c r="AF129" s="668"/>
      <c r="AG129" s="668"/>
      <c r="AH129" s="668"/>
      <c r="AI129" s="668"/>
      <c r="AJ129" s="668"/>
      <c r="AP129" s="327"/>
    </row>
    <row r="130" customFormat="false" ht="19.5" hidden="false" customHeight="true" outlineLevel="0" collapsed="false">
      <c r="A130" s="734" t="s">
        <v>254</v>
      </c>
      <c r="B130" s="734"/>
      <c r="C130" s="734"/>
      <c r="D130" s="734"/>
      <c r="E130" s="735" t="s">
        <v>281</v>
      </c>
      <c r="F130" s="735"/>
      <c r="G130" s="735"/>
      <c r="H130" s="735"/>
      <c r="I130" s="736"/>
      <c r="J130" s="737" t="s">
        <v>255</v>
      </c>
      <c r="K130" s="737"/>
      <c r="L130" s="737"/>
      <c r="M130" s="736"/>
      <c r="N130" s="738" t="s">
        <v>282</v>
      </c>
      <c r="O130" s="738"/>
      <c r="P130" s="738"/>
      <c r="Q130" s="738"/>
      <c r="R130" s="738"/>
      <c r="S130" s="738"/>
      <c r="T130" s="736"/>
      <c r="U130" s="738" t="s">
        <v>283</v>
      </c>
      <c r="V130" s="738"/>
      <c r="W130" s="738"/>
      <c r="X130" s="738"/>
      <c r="Y130" s="738"/>
      <c r="Z130" s="738"/>
      <c r="AA130" s="682"/>
      <c r="AB130" s="682"/>
      <c r="AC130" s="682"/>
      <c r="AD130" s="166"/>
      <c r="AE130" s="682"/>
      <c r="AF130" s="682"/>
      <c r="AG130" s="682"/>
      <c r="AH130" s="166"/>
      <c r="AI130" s="166"/>
      <c r="AJ130" s="739"/>
      <c r="AP130" s="327"/>
      <c r="BA130" s="740" t="n">
        <f aca="false">FALSE()</f>
        <v>0</v>
      </c>
    </row>
    <row r="131" customFormat="false" ht="19.5" hidden="false" customHeight="true" outlineLevel="0" collapsed="false">
      <c r="A131" s="734"/>
      <c r="B131" s="734"/>
      <c r="C131" s="734"/>
      <c r="D131" s="734"/>
      <c r="E131" s="741" t="s">
        <v>259</v>
      </c>
      <c r="F131" s="741"/>
      <c r="G131" s="741"/>
      <c r="H131" s="741"/>
      <c r="I131" s="736"/>
      <c r="J131" s="737" t="s">
        <v>256</v>
      </c>
      <c r="K131" s="737"/>
      <c r="L131" s="737"/>
      <c r="M131" s="736"/>
      <c r="N131" s="737" t="s">
        <v>257</v>
      </c>
      <c r="O131" s="737"/>
      <c r="P131" s="737"/>
      <c r="Q131" s="737"/>
      <c r="R131" s="737"/>
      <c r="S131" s="737"/>
      <c r="T131" s="736"/>
      <c r="U131" s="742" t="s">
        <v>258</v>
      </c>
      <c r="V131" s="742"/>
      <c r="W131" s="742"/>
      <c r="X131" s="742"/>
      <c r="Y131" s="742"/>
      <c r="Z131" s="742"/>
      <c r="AA131" s="743"/>
      <c r="AB131" s="742" t="s">
        <v>259</v>
      </c>
      <c r="AC131" s="742"/>
      <c r="AD131" s="742"/>
      <c r="AE131" s="166" t="s">
        <v>96</v>
      </c>
      <c r="AF131" s="736"/>
      <c r="AG131" s="736"/>
      <c r="AH131" s="736"/>
      <c r="AI131" s="736"/>
      <c r="AJ131" s="744" t="s">
        <v>212</v>
      </c>
      <c r="BA131" s="740" t="n">
        <f aca="false">FALSE()</f>
        <v>0</v>
      </c>
    </row>
    <row r="132" customFormat="false" ht="15.75" hidden="false" customHeight="true" outlineLevel="0" collapsed="false">
      <c r="A132" s="734" t="s">
        <v>260</v>
      </c>
      <c r="B132" s="734"/>
      <c r="C132" s="734"/>
      <c r="D132" s="734"/>
      <c r="E132" s="745" t="s">
        <v>261</v>
      </c>
      <c r="F132" s="681"/>
      <c r="G132" s="682"/>
      <c r="H132" s="682"/>
      <c r="I132" s="682"/>
      <c r="J132" s="682"/>
      <c r="K132" s="682"/>
      <c r="L132" s="682"/>
      <c r="M132" s="682"/>
      <c r="N132" s="682"/>
      <c r="O132" s="681"/>
      <c r="P132" s="682"/>
      <c r="Q132" s="682"/>
      <c r="R132" s="682"/>
      <c r="S132" s="682"/>
      <c r="T132" s="682"/>
      <c r="U132" s="682"/>
      <c r="V132" s="681"/>
      <c r="W132" s="682"/>
      <c r="X132" s="682"/>
      <c r="Y132" s="682"/>
      <c r="Z132" s="682"/>
      <c r="AA132" s="682"/>
      <c r="AB132" s="682"/>
      <c r="AC132" s="682"/>
      <c r="AD132" s="682"/>
      <c r="AE132" s="682"/>
      <c r="AF132" s="682"/>
      <c r="AG132" s="682"/>
      <c r="AH132" s="682"/>
      <c r="AI132" s="682"/>
      <c r="AJ132" s="685"/>
      <c r="BA132" s="740" t="n">
        <f aca="false">FALSE()</f>
        <v>0</v>
      </c>
      <c r="BB132" s="308" t="n">
        <f aca="false">COUNTIF(BA130:BA132,1)</f>
        <v>0</v>
      </c>
    </row>
    <row r="133" customFormat="false" ht="18" hidden="false" customHeight="true" outlineLevel="0" collapsed="false">
      <c r="A133" s="734"/>
      <c r="B133" s="734"/>
      <c r="C133" s="734"/>
      <c r="D133" s="734"/>
      <c r="E133" s="746"/>
      <c r="F133" s="684" t="s">
        <v>262</v>
      </c>
      <c r="G133" s="683"/>
      <c r="H133" s="683"/>
      <c r="I133" s="683"/>
      <c r="J133" s="683"/>
      <c r="K133" s="746"/>
      <c r="L133" s="684" t="s">
        <v>263</v>
      </c>
      <c r="M133" s="683"/>
      <c r="N133" s="683"/>
      <c r="O133" s="684"/>
      <c r="P133" s="684"/>
      <c r="Q133" s="550"/>
      <c r="R133" s="747"/>
      <c r="S133" s="684" t="s">
        <v>259</v>
      </c>
      <c r="T133" s="684"/>
      <c r="U133" s="684" t="s">
        <v>96</v>
      </c>
      <c r="V133" s="748"/>
      <c r="W133" s="748"/>
      <c r="X133" s="748"/>
      <c r="Y133" s="748"/>
      <c r="Z133" s="748"/>
      <c r="AA133" s="748"/>
      <c r="AB133" s="748"/>
      <c r="AC133" s="748"/>
      <c r="AD133" s="748"/>
      <c r="AE133" s="748"/>
      <c r="AF133" s="748"/>
      <c r="AG133" s="748"/>
      <c r="AH133" s="748"/>
      <c r="AI133" s="748"/>
      <c r="AJ133" s="689" t="s">
        <v>212</v>
      </c>
    </row>
    <row r="134" customFormat="false" ht="15.75" hidden="false" customHeight="true" outlineLevel="0" collapsed="false">
      <c r="A134" s="734"/>
      <c r="B134" s="734"/>
      <c r="C134" s="734"/>
      <c r="D134" s="734"/>
      <c r="E134" s="550" t="s">
        <v>284</v>
      </c>
      <c r="F134" s="550"/>
      <c r="G134" s="683"/>
      <c r="H134" s="683"/>
      <c r="I134" s="683"/>
      <c r="J134" s="683"/>
      <c r="K134" s="663"/>
      <c r="L134" s="683"/>
      <c r="M134" s="749"/>
      <c r="N134" s="663"/>
      <c r="O134" s="684"/>
      <c r="P134" s="550"/>
      <c r="Q134" s="550"/>
      <c r="R134" s="550"/>
      <c r="S134" s="692"/>
      <c r="T134" s="692"/>
      <c r="U134" s="692"/>
      <c r="V134" s="692"/>
      <c r="W134" s="692"/>
      <c r="X134" s="692"/>
      <c r="Y134" s="692"/>
      <c r="Z134" s="692"/>
      <c r="AA134" s="692"/>
      <c r="AB134" s="692"/>
      <c r="AC134" s="692"/>
      <c r="AD134" s="692"/>
      <c r="AE134" s="692"/>
      <c r="AF134" s="692"/>
      <c r="AG134" s="692"/>
      <c r="AH134" s="692"/>
      <c r="AI134" s="692"/>
      <c r="AJ134" s="693"/>
      <c r="AK134" s="327"/>
    </row>
    <row r="135" customFormat="false" ht="82.5" hidden="false" customHeight="true" outlineLevel="0" collapsed="false">
      <c r="A135" s="734"/>
      <c r="B135" s="734"/>
      <c r="C135" s="734"/>
      <c r="D135" s="734"/>
      <c r="E135" s="750"/>
      <c r="F135" s="750"/>
      <c r="G135" s="750"/>
      <c r="H135" s="750"/>
      <c r="I135" s="750"/>
      <c r="J135" s="750"/>
      <c r="K135" s="750"/>
      <c r="L135" s="750"/>
      <c r="M135" s="750"/>
      <c r="N135" s="750"/>
      <c r="O135" s="750"/>
      <c r="P135" s="750"/>
      <c r="Q135" s="750"/>
      <c r="R135" s="750"/>
      <c r="S135" s="750"/>
      <c r="T135" s="750"/>
      <c r="U135" s="750"/>
      <c r="V135" s="750"/>
      <c r="W135" s="750"/>
      <c r="X135" s="750"/>
      <c r="Y135" s="750"/>
      <c r="Z135" s="750"/>
      <c r="AA135" s="750"/>
      <c r="AB135" s="750"/>
      <c r="AC135" s="750"/>
      <c r="AD135" s="750"/>
      <c r="AE135" s="750"/>
      <c r="AF135" s="750"/>
      <c r="AG135" s="750"/>
      <c r="AH135" s="750"/>
      <c r="AI135" s="750"/>
      <c r="AJ135" s="750"/>
      <c r="AK135" s="327"/>
    </row>
    <row r="136" customFormat="false" ht="13.8" hidden="false" customHeight="false" outlineLevel="0" collapsed="false">
      <c r="A136" s="734"/>
      <c r="B136" s="734"/>
      <c r="C136" s="734"/>
      <c r="D136" s="734"/>
      <c r="E136" s="684" t="s">
        <v>265</v>
      </c>
      <c r="F136" s="683"/>
      <c r="G136" s="683"/>
      <c r="H136" s="683"/>
      <c r="I136" s="683"/>
      <c r="J136" s="683"/>
      <c r="K136" s="683"/>
      <c r="L136" s="683"/>
      <c r="M136" s="683"/>
      <c r="N136" s="683"/>
      <c r="O136" s="683"/>
      <c r="P136" s="683"/>
      <c r="Q136" s="683"/>
      <c r="R136" s="683"/>
      <c r="S136" s="683"/>
      <c r="T136" s="683"/>
      <c r="U136" s="683"/>
      <c r="V136" s="683"/>
      <c r="W136" s="683"/>
      <c r="X136" s="683"/>
      <c r="Y136" s="683"/>
      <c r="Z136" s="683"/>
      <c r="AA136" s="683"/>
      <c r="AB136" s="683"/>
      <c r="AC136" s="683"/>
      <c r="AD136" s="683"/>
      <c r="AE136" s="683"/>
      <c r="AF136" s="683"/>
      <c r="AG136" s="683"/>
      <c r="AH136" s="683"/>
      <c r="AI136" s="683"/>
      <c r="AJ136" s="696"/>
      <c r="AK136" s="294"/>
    </row>
    <row r="137" customFormat="false" ht="18" hidden="false" customHeight="true" outlineLevel="0" collapsed="false">
      <c r="A137" s="734"/>
      <c r="B137" s="734"/>
      <c r="C137" s="734"/>
      <c r="D137" s="734"/>
      <c r="E137" s="751" t="s">
        <v>266</v>
      </c>
      <c r="F137" s="698"/>
      <c r="G137" s="698"/>
      <c r="H137" s="698"/>
      <c r="I137" s="698"/>
      <c r="J137" s="698"/>
      <c r="K137" s="726"/>
      <c r="L137" s="727" t="s">
        <v>92</v>
      </c>
      <c r="M137" s="727"/>
      <c r="N137" s="752"/>
      <c r="O137" s="752"/>
      <c r="P137" s="701" t="s">
        <v>93</v>
      </c>
      <c r="Q137" s="752"/>
      <c r="R137" s="752"/>
      <c r="S137" s="701" t="s">
        <v>95</v>
      </c>
      <c r="T137" s="702" t="s">
        <v>96</v>
      </c>
      <c r="U137" s="655"/>
      <c r="V137" s="703" t="s">
        <v>267</v>
      </c>
      <c r="W137" s="702"/>
      <c r="X137" s="702"/>
      <c r="Y137" s="655"/>
      <c r="Z137" s="701" t="s">
        <v>268</v>
      </c>
      <c r="AA137" s="702"/>
      <c r="AB137" s="702" t="s">
        <v>212</v>
      </c>
      <c r="AC137" s="702"/>
      <c r="AD137" s="702"/>
      <c r="AE137" s="702"/>
      <c r="AF137" s="702"/>
      <c r="AG137" s="702"/>
      <c r="AH137" s="702"/>
      <c r="AI137" s="702"/>
      <c r="AJ137" s="704"/>
      <c r="AK137" s="327"/>
    </row>
    <row r="138" customFormat="false" ht="15" hidden="false" customHeight="true" outlineLevel="0" collapsed="false">
      <c r="A138" s="705" t="s">
        <v>269</v>
      </c>
      <c r="B138" s="705"/>
      <c r="C138" s="705"/>
      <c r="D138" s="705"/>
      <c r="E138" s="705"/>
      <c r="F138" s="705"/>
      <c r="G138" s="705"/>
      <c r="H138" s="705"/>
      <c r="I138" s="705"/>
      <c r="J138" s="705"/>
      <c r="K138" s="705"/>
      <c r="L138" s="705"/>
      <c r="M138" s="705"/>
      <c r="N138" s="705"/>
      <c r="O138" s="705"/>
      <c r="P138" s="705"/>
      <c r="Q138" s="705"/>
      <c r="R138" s="705"/>
      <c r="S138" s="705"/>
      <c r="T138" s="705"/>
      <c r="U138" s="705"/>
      <c r="V138" s="705"/>
      <c r="W138" s="705"/>
      <c r="X138" s="705"/>
      <c r="Y138" s="705"/>
      <c r="Z138" s="705"/>
      <c r="AA138" s="705"/>
      <c r="AB138" s="705"/>
      <c r="AC138" s="705"/>
      <c r="AD138" s="705"/>
      <c r="AE138" s="705"/>
      <c r="AF138" s="705"/>
      <c r="AG138" s="753"/>
      <c r="AH138" s="754" t="s">
        <v>270</v>
      </c>
      <c r="AI138" s="753"/>
      <c r="AJ138" s="755"/>
      <c r="AK138" s="327"/>
    </row>
    <row r="139" customFormat="false" ht="7.5" hidden="false" customHeight="true" outlineLevel="0" collapsed="false">
      <c r="A139" s="668"/>
      <c r="B139" s="668"/>
      <c r="C139" s="668"/>
      <c r="D139" s="668"/>
      <c r="E139" s="710"/>
      <c r="F139" s="665"/>
      <c r="G139" s="665"/>
      <c r="H139" s="665"/>
      <c r="I139" s="665"/>
      <c r="J139" s="665"/>
      <c r="K139" s="665"/>
      <c r="L139" s="711"/>
      <c r="M139" s="711"/>
      <c r="N139" s="711"/>
      <c r="O139" s="711"/>
      <c r="P139" s="711"/>
      <c r="Q139" s="711"/>
      <c r="R139" s="711"/>
      <c r="S139" s="711"/>
      <c r="T139" s="665"/>
      <c r="U139" s="665"/>
      <c r="V139" s="712"/>
      <c r="W139" s="665"/>
      <c r="X139" s="665"/>
      <c r="Y139" s="665"/>
      <c r="Z139" s="711"/>
      <c r="AA139" s="665"/>
      <c r="AB139" s="665"/>
      <c r="AC139" s="665"/>
      <c r="AD139" s="665"/>
      <c r="AE139" s="665"/>
      <c r="AF139" s="665"/>
      <c r="AG139" s="665"/>
      <c r="AH139" s="665"/>
      <c r="AI139" s="665"/>
      <c r="AJ139" s="713"/>
      <c r="AK139" s="327"/>
    </row>
    <row r="140" customFormat="false" ht="18" hidden="false" customHeight="true" outlineLevel="0" collapsed="false">
      <c r="A140" s="756" t="s">
        <v>285</v>
      </c>
      <c r="B140" s="668"/>
      <c r="C140" s="668"/>
      <c r="D140" s="668"/>
      <c r="E140" s="710"/>
      <c r="F140" s="665"/>
      <c r="G140" s="665"/>
      <c r="H140" s="665"/>
      <c r="I140" s="665"/>
      <c r="J140" s="665"/>
      <c r="K140" s="665"/>
      <c r="L140" s="711"/>
      <c r="M140" s="711"/>
      <c r="N140" s="711"/>
      <c r="O140" s="711"/>
      <c r="P140" s="711"/>
      <c r="Q140" s="711"/>
      <c r="R140" s="711"/>
      <c r="S140" s="711"/>
      <c r="T140" s="665"/>
      <c r="U140" s="665"/>
      <c r="V140" s="712"/>
      <c r="W140" s="665"/>
      <c r="X140" s="665"/>
      <c r="Y140" s="665"/>
      <c r="Z140" s="711"/>
      <c r="AA140" s="665"/>
      <c r="AB140" s="665"/>
      <c r="AC140" s="665"/>
      <c r="AD140" s="665"/>
      <c r="AE140" s="665"/>
      <c r="AF140" s="665"/>
      <c r="AG140" s="665"/>
      <c r="AH140" s="665"/>
      <c r="AI140" s="665"/>
      <c r="AJ140" s="713"/>
      <c r="AK140" s="327"/>
    </row>
    <row r="141" customFormat="false" ht="14.25" hidden="false" customHeight="true" outlineLevel="0" collapsed="false">
      <c r="A141" s="670"/>
      <c r="B141" s="757" t="s">
        <v>286</v>
      </c>
      <c r="C141" s="757"/>
      <c r="D141" s="757"/>
      <c r="E141" s="757"/>
      <c r="F141" s="757"/>
      <c r="G141" s="757"/>
      <c r="H141" s="757"/>
      <c r="I141" s="757"/>
      <c r="J141" s="757"/>
      <c r="K141" s="757"/>
      <c r="L141" s="757"/>
      <c r="M141" s="757"/>
      <c r="N141" s="757"/>
      <c r="O141" s="757"/>
      <c r="P141" s="757"/>
      <c r="Q141" s="757"/>
      <c r="R141" s="757"/>
      <c r="S141" s="757"/>
      <c r="T141" s="757"/>
      <c r="U141" s="757"/>
      <c r="V141" s="757"/>
      <c r="W141" s="757"/>
      <c r="X141" s="757"/>
      <c r="Y141" s="757"/>
      <c r="Z141" s="757"/>
      <c r="AA141" s="757"/>
      <c r="AB141" s="757"/>
      <c r="AC141" s="757"/>
      <c r="AD141" s="757"/>
      <c r="AE141" s="757"/>
      <c r="AF141" s="757"/>
      <c r="AG141" s="757"/>
      <c r="AH141" s="757"/>
      <c r="AI141" s="757"/>
      <c r="AJ141" s="757"/>
    </row>
    <row r="142" customFormat="false" ht="75" hidden="false" customHeight="true" outlineLevel="0" collapsed="false">
      <c r="A142" s="715" t="s">
        <v>287</v>
      </c>
      <c r="B142" s="715"/>
      <c r="C142" s="715"/>
      <c r="D142" s="715"/>
      <c r="E142" s="758"/>
      <c r="F142" s="758"/>
      <c r="G142" s="758"/>
      <c r="H142" s="758"/>
      <c r="I142" s="758"/>
      <c r="J142" s="758"/>
      <c r="K142" s="758"/>
      <c r="L142" s="758"/>
      <c r="M142" s="758"/>
      <c r="N142" s="758"/>
      <c r="O142" s="758"/>
      <c r="P142" s="758"/>
      <c r="Q142" s="758"/>
      <c r="R142" s="758"/>
      <c r="S142" s="758"/>
      <c r="T142" s="758"/>
      <c r="U142" s="758"/>
      <c r="V142" s="758"/>
      <c r="W142" s="758"/>
      <c r="X142" s="758"/>
      <c r="Y142" s="758"/>
      <c r="Z142" s="758"/>
      <c r="AA142" s="758"/>
      <c r="AB142" s="758"/>
      <c r="AC142" s="758"/>
      <c r="AD142" s="758"/>
      <c r="AE142" s="758"/>
      <c r="AF142" s="758"/>
      <c r="AG142" s="758"/>
      <c r="AH142" s="758"/>
      <c r="AI142" s="758"/>
      <c r="AJ142" s="758"/>
    </row>
    <row r="143" customFormat="false" ht="75" hidden="false" customHeight="true" outlineLevel="0" collapsed="false">
      <c r="A143" s="715" t="s">
        <v>288</v>
      </c>
      <c r="B143" s="715"/>
      <c r="C143" s="715"/>
      <c r="D143" s="715"/>
      <c r="E143" s="758"/>
      <c r="F143" s="758"/>
      <c r="G143" s="758"/>
      <c r="H143" s="758"/>
      <c r="I143" s="758"/>
      <c r="J143" s="758"/>
      <c r="K143" s="758"/>
      <c r="L143" s="758"/>
      <c r="M143" s="758"/>
      <c r="N143" s="758"/>
      <c r="O143" s="758"/>
      <c r="P143" s="758"/>
      <c r="Q143" s="758"/>
      <c r="R143" s="758"/>
      <c r="S143" s="758"/>
      <c r="T143" s="758"/>
      <c r="U143" s="758"/>
      <c r="V143" s="758"/>
      <c r="W143" s="758"/>
      <c r="X143" s="758"/>
      <c r="Y143" s="758"/>
      <c r="Z143" s="758"/>
      <c r="AA143" s="758"/>
      <c r="AB143" s="758"/>
      <c r="AC143" s="758"/>
      <c r="AD143" s="758"/>
      <c r="AE143" s="758"/>
      <c r="AF143" s="758"/>
      <c r="AG143" s="758"/>
      <c r="AH143" s="758"/>
      <c r="AI143" s="758"/>
      <c r="AJ143" s="758"/>
    </row>
    <row r="144" customFormat="false" ht="4.5" hidden="false" customHeight="true" outlineLevel="0" collapsed="false">
      <c r="A144" s="667"/>
      <c r="B144" s="668"/>
      <c r="C144" s="668"/>
      <c r="D144" s="668"/>
      <c r="E144" s="710"/>
      <c r="F144" s="665"/>
      <c r="G144" s="665"/>
      <c r="H144" s="665"/>
      <c r="I144" s="665"/>
      <c r="J144" s="665"/>
      <c r="K144" s="665"/>
      <c r="L144" s="711"/>
      <c r="M144" s="711"/>
      <c r="N144" s="711"/>
      <c r="O144" s="711"/>
      <c r="P144" s="711"/>
      <c r="Q144" s="711"/>
      <c r="R144" s="711"/>
      <c r="S144" s="711"/>
      <c r="T144" s="665"/>
      <c r="U144" s="665"/>
      <c r="V144" s="712"/>
      <c r="W144" s="665"/>
      <c r="X144" s="665"/>
      <c r="Y144" s="665"/>
      <c r="Z144" s="711"/>
      <c r="AA144" s="665"/>
      <c r="AB144" s="665"/>
      <c r="AC144" s="665"/>
      <c r="AD144" s="665"/>
      <c r="AE144" s="665"/>
      <c r="AF144" s="665"/>
      <c r="AG144" s="665"/>
      <c r="AH144" s="665"/>
      <c r="AI144" s="665"/>
      <c r="AJ144" s="713"/>
    </row>
    <row r="145" customFormat="false" ht="4.5" hidden="false" customHeight="true" outlineLevel="0" collapsed="false">
      <c r="A145" s="667"/>
      <c r="B145" s="668"/>
      <c r="C145" s="668"/>
      <c r="D145" s="668"/>
      <c r="E145" s="710"/>
      <c r="F145" s="665"/>
      <c r="G145" s="665"/>
      <c r="H145" s="665"/>
      <c r="I145" s="665"/>
      <c r="J145" s="665"/>
      <c r="K145" s="665"/>
      <c r="L145" s="711"/>
      <c r="M145" s="711"/>
      <c r="N145" s="711"/>
      <c r="O145" s="711"/>
      <c r="P145" s="711"/>
      <c r="Q145" s="711"/>
      <c r="R145" s="711"/>
      <c r="S145" s="711"/>
      <c r="T145" s="665"/>
      <c r="U145" s="665"/>
      <c r="V145" s="712"/>
      <c r="W145" s="665"/>
      <c r="X145" s="665"/>
      <c r="Y145" s="665"/>
      <c r="Z145" s="711"/>
      <c r="AA145" s="665"/>
      <c r="AB145" s="665"/>
      <c r="AC145" s="665"/>
      <c r="AD145" s="665"/>
      <c r="AE145" s="665"/>
      <c r="AF145" s="665"/>
      <c r="AG145" s="665"/>
      <c r="AH145" s="665"/>
      <c r="AI145" s="665"/>
      <c r="AJ145" s="713"/>
    </row>
    <row r="146" customFormat="false" ht="17.25" hidden="false" customHeight="true" outlineLevel="0" collapsed="false">
      <c r="A146" s="759" t="s">
        <v>289</v>
      </c>
      <c r="B146" s="760"/>
      <c r="C146" s="760"/>
      <c r="D146" s="760"/>
      <c r="E146" s="760"/>
      <c r="F146" s="760"/>
      <c r="G146" s="760"/>
      <c r="H146" s="760"/>
      <c r="I146" s="760"/>
      <c r="J146" s="760"/>
      <c r="K146" s="760"/>
      <c r="L146" s="760"/>
      <c r="M146" s="760"/>
      <c r="N146" s="760"/>
      <c r="O146" s="760"/>
      <c r="P146" s="760"/>
      <c r="Q146" s="760"/>
      <c r="R146" s="760"/>
      <c r="S146" s="760"/>
      <c r="T146" s="760"/>
      <c r="U146" s="760"/>
      <c r="V146" s="760"/>
      <c r="W146" s="760"/>
      <c r="X146" s="760"/>
      <c r="Y146" s="760"/>
      <c r="Z146" s="760"/>
      <c r="AA146" s="760"/>
      <c r="AB146" s="760"/>
      <c r="AC146" s="760"/>
      <c r="AD146" s="760"/>
      <c r="AE146" s="760"/>
      <c r="AF146" s="668"/>
      <c r="AG146" s="362"/>
      <c r="AH146" s="362"/>
      <c r="AI146" s="362"/>
      <c r="AJ146" s="666"/>
      <c r="AL146" s="761"/>
    </row>
    <row r="147" customFormat="false" ht="17.25" hidden="false" customHeight="true" outlineLevel="0" collapsed="false">
      <c r="A147" s="762" t="s">
        <v>290</v>
      </c>
      <c r="B147" s="762"/>
      <c r="C147" s="762"/>
      <c r="D147" s="762"/>
      <c r="E147" s="762"/>
      <c r="F147" s="762"/>
      <c r="G147" s="762"/>
      <c r="H147" s="762"/>
      <c r="I147" s="762"/>
      <c r="J147" s="762"/>
      <c r="K147" s="762"/>
      <c r="L147" s="762"/>
      <c r="M147" s="762"/>
      <c r="N147" s="762"/>
      <c r="O147" s="762"/>
      <c r="P147" s="762"/>
      <c r="Q147" s="762"/>
      <c r="R147" s="762"/>
      <c r="S147" s="762"/>
      <c r="T147" s="762"/>
      <c r="U147" s="762"/>
      <c r="V147" s="762"/>
      <c r="W147" s="762"/>
      <c r="X147" s="762"/>
      <c r="Y147" s="762"/>
      <c r="Z147" s="762"/>
      <c r="AA147" s="762"/>
      <c r="AB147" s="762"/>
      <c r="AC147" s="762"/>
      <c r="AD147" s="762"/>
      <c r="AE147" s="762"/>
      <c r="AF147" s="762"/>
      <c r="AG147" s="762"/>
      <c r="AH147" s="762"/>
      <c r="AI147" s="762"/>
      <c r="AJ147" s="666"/>
      <c r="AK147" s="327"/>
      <c r="AL147" s="763"/>
    </row>
    <row r="148" customFormat="false" ht="6.75" hidden="false" customHeight="true" outlineLevel="0" collapsed="false">
      <c r="A148" s="762"/>
      <c r="B148" s="762"/>
      <c r="C148" s="762"/>
      <c r="D148" s="762"/>
      <c r="E148" s="762"/>
      <c r="F148" s="762"/>
      <c r="G148" s="762"/>
      <c r="H148" s="762"/>
      <c r="I148" s="762"/>
      <c r="J148" s="762"/>
      <c r="K148" s="762"/>
      <c r="L148" s="762"/>
      <c r="M148" s="762"/>
      <c r="N148" s="762"/>
      <c r="O148" s="762"/>
      <c r="P148" s="762"/>
      <c r="Q148" s="762"/>
      <c r="R148" s="762"/>
      <c r="S148" s="762"/>
      <c r="T148" s="762"/>
      <c r="U148" s="762"/>
      <c r="V148" s="762"/>
      <c r="W148" s="762"/>
      <c r="X148" s="762"/>
      <c r="Y148" s="762"/>
      <c r="Z148" s="762"/>
      <c r="AA148" s="762"/>
      <c r="AB148" s="762"/>
      <c r="AC148" s="762"/>
      <c r="AD148" s="762"/>
      <c r="AE148" s="762"/>
      <c r="AF148" s="762"/>
      <c r="AG148" s="762"/>
      <c r="AH148" s="762"/>
      <c r="AI148" s="762"/>
      <c r="AJ148" s="666"/>
      <c r="AK148" s="327"/>
      <c r="AL148" s="763"/>
    </row>
    <row r="149" customFormat="false" ht="17.25" hidden="false" customHeight="true" outlineLevel="0" collapsed="false">
      <c r="A149" s="764" t="s">
        <v>291</v>
      </c>
      <c r="B149" s="765"/>
      <c r="C149" s="766"/>
      <c r="D149" s="766"/>
      <c r="E149" s="766"/>
      <c r="F149" s="766"/>
      <c r="G149" s="766"/>
      <c r="H149" s="766"/>
      <c r="I149" s="766"/>
      <c r="J149" s="766"/>
      <c r="K149" s="766"/>
      <c r="L149" s="766"/>
      <c r="M149" s="766"/>
      <c r="N149" s="766"/>
      <c r="O149" s="766"/>
      <c r="P149" s="766"/>
      <c r="Q149" s="766"/>
      <c r="R149" s="766"/>
      <c r="S149" s="766"/>
      <c r="T149" s="766"/>
      <c r="U149" s="767" t="s">
        <v>292</v>
      </c>
      <c r="V149" s="768"/>
      <c r="W149" s="768"/>
      <c r="X149" s="768"/>
      <c r="Y149" s="768"/>
      <c r="Z149" s="768"/>
      <c r="AA149" s="768"/>
      <c r="AB149" s="431"/>
      <c r="AC149" s="769"/>
      <c r="AD149" s="770" t="s">
        <v>293</v>
      </c>
      <c r="AE149" s="771"/>
      <c r="AF149" s="771"/>
      <c r="AG149" s="772"/>
      <c r="AH149" s="773" t="s">
        <v>294</v>
      </c>
      <c r="AI149" s="768"/>
      <c r="AJ149" s="774"/>
      <c r="AK149" s="327"/>
      <c r="AL149" s="775"/>
    </row>
    <row r="150" customFormat="false" ht="18" hidden="false" customHeight="true" outlineLevel="0" collapsed="false">
      <c r="A150" s="776"/>
      <c r="B150" s="777" t="s">
        <v>295</v>
      </c>
      <c r="C150" s="570" t="s">
        <v>296</v>
      </c>
      <c r="D150" s="570"/>
      <c r="E150" s="570"/>
      <c r="F150" s="570"/>
      <c r="G150" s="570"/>
      <c r="H150" s="570"/>
      <c r="I150" s="570"/>
      <c r="J150" s="570"/>
      <c r="K150" s="570"/>
      <c r="L150" s="570"/>
      <c r="M150" s="570"/>
      <c r="N150" s="570"/>
      <c r="O150" s="570"/>
      <c r="P150" s="570"/>
      <c r="Q150" s="570"/>
      <c r="R150" s="570"/>
      <c r="S150" s="570"/>
      <c r="T150" s="570"/>
      <c r="U150" s="667"/>
      <c r="V150" s="667"/>
      <c r="W150" s="667"/>
      <c r="X150" s="667"/>
      <c r="Y150" s="778"/>
      <c r="Z150" s="778"/>
      <c r="AA150" s="778"/>
      <c r="AB150" s="778"/>
      <c r="AC150" s="762"/>
      <c r="AD150" s="762"/>
      <c r="AE150" s="762"/>
      <c r="AF150" s="762"/>
      <c r="AG150" s="779"/>
      <c r="AH150" s="779"/>
      <c r="AI150" s="779"/>
      <c r="AJ150" s="780"/>
      <c r="AK150" s="781"/>
      <c r="AL150" s="782"/>
    </row>
    <row r="151" customFormat="false" ht="18" hidden="false" customHeight="true" outlineLevel="0" collapsed="false">
      <c r="A151" s="776"/>
      <c r="B151" s="783" t="s">
        <v>297</v>
      </c>
      <c r="C151" s="784" t="s">
        <v>298</v>
      </c>
      <c r="D151" s="784"/>
      <c r="E151" s="784"/>
      <c r="F151" s="784"/>
      <c r="G151" s="784"/>
      <c r="H151" s="784"/>
      <c r="I151" s="784"/>
      <c r="J151" s="784"/>
      <c r="K151" s="784"/>
      <c r="L151" s="784"/>
      <c r="M151" s="784"/>
      <c r="N151" s="784"/>
      <c r="O151" s="784"/>
      <c r="P151" s="784"/>
      <c r="Q151" s="784"/>
      <c r="R151" s="784"/>
      <c r="S151" s="784"/>
      <c r="T151" s="784"/>
      <c r="U151" s="784"/>
      <c r="V151" s="784"/>
      <c r="W151" s="784"/>
      <c r="X151" s="784"/>
      <c r="Y151" s="785"/>
      <c r="Z151" s="785"/>
      <c r="AA151" s="785"/>
      <c r="AB151" s="785"/>
      <c r="AC151" s="786"/>
      <c r="AD151" s="787"/>
      <c r="AE151" s="786"/>
      <c r="AF151" s="786"/>
      <c r="AG151" s="788"/>
      <c r="AH151" s="788"/>
      <c r="AI151" s="788"/>
      <c r="AJ151" s="789"/>
      <c r="AK151" s="781"/>
      <c r="AL151" s="782"/>
    </row>
    <row r="152" customFormat="false" ht="18" hidden="false" customHeight="true" outlineLevel="0" collapsed="false">
      <c r="A152" s="790"/>
      <c r="B152" s="791" t="s">
        <v>299</v>
      </c>
      <c r="C152" s="671" t="s">
        <v>300</v>
      </c>
      <c r="D152" s="672"/>
      <c r="E152" s="672"/>
      <c r="F152" s="672"/>
      <c r="G152" s="672"/>
      <c r="H152" s="672"/>
      <c r="I152" s="672"/>
      <c r="J152" s="672"/>
      <c r="K152" s="672"/>
      <c r="L152" s="672"/>
      <c r="M152" s="672"/>
      <c r="N152" s="672"/>
      <c r="O152" s="672"/>
      <c r="P152" s="672"/>
      <c r="Q152" s="672"/>
      <c r="R152" s="672"/>
      <c r="S152" s="672"/>
      <c r="T152" s="672"/>
      <c r="U152" s="672"/>
      <c r="V152" s="672"/>
      <c r="W152" s="672"/>
      <c r="X152" s="672"/>
      <c r="Y152" s="792"/>
      <c r="Z152" s="792"/>
      <c r="AA152" s="792"/>
      <c r="AB152" s="792"/>
      <c r="AC152" s="793"/>
      <c r="AD152" s="793"/>
      <c r="AE152" s="793"/>
      <c r="AF152" s="793"/>
      <c r="AG152" s="794"/>
      <c r="AH152" s="794"/>
      <c r="AI152" s="794"/>
      <c r="AJ152" s="795"/>
      <c r="AK152" s="781"/>
      <c r="AL152" s="782"/>
    </row>
    <row r="153" customFormat="false" ht="15" hidden="false" customHeight="true" outlineLevel="0" collapsed="false">
      <c r="A153" s="705" t="s">
        <v>269</v>
      </c>
      <c r="B153" s="705"/>
      <c r="C153" s="705"/>
      <c r="D153" s="705"/>
      <c r="E153" s="705"/>
      <c r="F153" s="705"/>
      <c r="G153" s="705"/>
      <c r="H153" s="705"/>
      <c r="I153" s="705"/>
      <c r="J153" s="705"/>
      <c r="K153" s="705"/>
      <c r="L153" s="705"/>
      <c r="M153" s="705"/>
      <c r="N153" s="705"/>
      <c r="O153" s="705"/>
      <c r="P153" s="705"/>
      <c r="Q153" s="705"/>
      <c r="R153" s="705"/>
      <c r="S153" s="705"/>
      <c r="T153" s="705"/>
      <c r="U153" s="705"/>
      <c r="V153" s="705"/>
      <c r="W153" s="705"/>
      <c r="X153" s="705"/>
      <c r="Y153" s="705"/>
      <c r="Z153" s="705"/>
      <c r="AA153" s="705"/>
      <c r="AB153" s="705"/>
      <c r="AC153" s="705"/>
      <c r="AD153" s="705"/>
      <c r="AE153" s="705"/>
      <c r="AF153" s="705"/>
      <c r="AG153" s="706"/>
      <c r="AH153" s="707" t="s">
        <v>270</v>
      </c>
      <c r="AI153" s="706"/>
      <c r="AJ153" s="796"/>
      <c r="AK153" s="327"/>
    </row>
    <row r="154" customFormat="false" ht="10.5" hidden="false" customHeight="true" outlineLevel="0" collapsed="false">
      <c r="A154" s="797"/>
      <c r="B154" s="798"/>
      <c r="C154" s="667"/>
      <c r="D154" s="668"/>
      <c r="E154" s="668"/>
      <c r="F154" s="668"/>
      <c r="G154" s="668"/>
      <c r="H154" s="668"/>
      <c r="I154" s="668"/>
      <c r="J154" s="668"/>
      <c r="K154" s="668"/>
      <c r="L154" s="668"/>
      <c r="M154" s="668"/>
      <c r="N154" s="668"/>
      <c r="O154" s="668"/>
      <c r="P154" s="668"/>
      <c r="Q154" s="668"/>
      <c r="R154" s="668"/>
      <c r="S154" s="668"/>
      <c r="T154" s="668"/>
      <c r="U154" s="668"/>
      <c r="V154" s="668"/>
      <c r="W154" s="668"/>
      <c r="X154" s="668"/>
      <c r="Y154" s="778"/>
      <c r="Z154" s="778"/>
      <c r="AA154" s="778"/>
      <c r="AB154" s="778"/>
      <c r="AC154" s="762"/>
      <c r="AD154" s="762"/>
      <c r="AE154" s="762"/>
      <c r="AF154" s="762"/>
      <c r="AG154" s="779"/>
      <c r="AH154" s="779"/>
      <c r="AI154" s="779"/>
      <c r="AJ154" s="799"/>
      <c r="AK154" s="781"/>
      <c r="AL154" s="782"/>
    </row>
    <row r="155" customFormat="false" ht="17.25" hidden="false" customHeight="true" outlineLevel="0" collapsed="false">
      <c r="A155" s="800" t="s">
        <v>301</v>
      </c>
      <c r="B155" s="801"/>
      <c r="C155" s="801"/>
      <c r="D155" s="801"/>
      <c r="E155" s="801"/>
      <c r="F155" s="801"/>
      <c r="G155" s="801"/>
      <c r="H155" s="801"/>
      <c r="I155" s="801"/>
      <c r="J155" s="801"/>
      <c r="K155" s="801"/>
      <c r="L155" s="801"/>
      <c r="M155" s="801"/>
      <c r="N155" s="801"/>
      <c r="O155" s="801"/>
      <c r="P155" s="801"/>
      <c r="Q155" s="801"/>
      <c r="R155" s="801"/>
      <c r="S155" s="801"/>
      <c r="T155" s="802"/>
      <c r="U155" s="767" t="s">
        <v>292</v>
      </c>
      <c r="V155" s="431"/>
      <c r="W155" s="768"/>
      <c r="X155" s="768"/>
      <c r="Y155" s="768"/>
      <c r="Z155" s="768"/>
      <c r="AA155" s="768"/>
      <c r="AB155" s="768"/>
      <c r="AC155" s="769"/>
      <c r="AD155" s="770" t="s">
        <v>293</v>
      </c>
      <c r="AE155" s="771"/>
      <c r="AF155" s="771"/>
      <c r="AG155" s="772"/>
      <c r="AH155" s="773" t="s">
        <v>294</v>
      </c>
      <c r="AI155" s="768"/>
      <c r="AJ155" s="774"/>
      <c r="AK155" s="803"/>
      <c r="AL155" s="804"/>
    </row>
    <row r="156" customFormat="false" ht="31.5" hidden="false" customHeight="true" outlineLevel="0" collapsed="false">
      <c r="A156" s="451"/>
      <c r="B156" s="805" t="s">
        <v>295</v>
      </c>
      <c r="C156" s="806" t="s">
        <v>302</v>
      </c>
      <c r="D156" s="806"/>
      <c r="E156" s="806"/>
      <c r="F156" s="806"/>
      <c r="G156" s="806"/>
      <c r="H156" s="806"/>
      <c r="I156" s="806"/>
      <c r="J156" s="806"/>
      <c r="K156" s="806"/>
      <c r="L156" s="806"/>
      <c r="M156" s="806"/>
      <c r="N156" s="806"/>
      <c r="O156" s="806"/>
      <c r="P156" s="806"/>
      <c r="Q156" s="806"/>
      <c r="R156" s="806"/>
      <c r="S156" s="806"/>
      <c r="T156" s="806"/>
      <c r="U156" s="806"/>
      <c r="V156" s="806"/>
      <c r="W156" s="806"/>
      <c r="X156" s="806"/>
      <c r="Y156" s="806"/>
      <c r="Z156" s="806"/>
      <c r="AA156" s="806"/>
      <c r="AB156" s="806"/>
      <c r="AC156" s="806"/>
      <c r="AD156" s="806"/>
      <c r="AE156" s="806"/>
      <c r="AF156" s="806"/>
      <c r="AG156" s="806"/>
      <c r="AH156" s="806"/>
      <c r="AI156" s="806"/>
      <c r="AJ156" s="806"/>
      <c r="AK156" s="327"/>
      <c r="AL156" s="807"/>
    </row>
    <row r="157" customFormat="false" ht="15" hidden="false" customHeight="true" outlineLevel="0" collapsed="false">
      <c r="A157" s="451"/>
      <c r="B157" s="808"/>
      <c r="C157" s="809" t="s">
        <v>303</v>
      </c>
      <c r="D157" s="809"/>
      <c r="E157" s="809"/>
      <c r="F157" s="809"/>
      <c r="G157" s="809"/>
      <c r="H157" s="809"/>
      <c r="I157" s="809"/>
      <c r="J157" s="809"/>
      <c r="K157" s="810"/>
      <c r="L157" s="811" t="s">
        <v>12</v>
      </c>
      <c r="M157" s="812" t="s">
        <v>304</v>
      </c>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2"/>
      <c r="AJ157" s="812"/>
      <c r="AK157" s="813"/>
      <c r="AL157" s="814"/>
    </row>
    <row r="158" customFormat="false" ht="15" hidden="false" customHeight="true" outlineLevel="0" collapsed="false">
      <c r="A158" s="451"/>
      <c r="B158" s="808"/>
      <c r="C158" s="809"/>
      <c r="D158" s="809"/>
      <c r="E158" s="809"/>
      <c r="F158" s="809"/>
      <c r="G158" s="809"/>
      <c r="H158" s="809"/>
      <c r="I158" s="809"/>
      <c r="J158" s="809"/>
      <c r="K158" s="810"/>
      <c r="L158" s="811"/>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2"/>
      <c r="AJ158" s="812"/>
      <c r="AK158" s="813"/>
      <c r="AL158" s="814"/>
    </row>
    <row r="159" customFormat="false" ht="75" hidden="false" customHeight="true" outlineLevel="0" collapsed="false">
      <c r="A159" s="451"/>
      <c r="B159" s="808"/>
      <c r="C159" s="809"/>
      <c r="D159" s="809"/>
      <c r="E159" s="809"/>
      <c r="F159" s="809"/>
      <c r="G159" s="809"/>
      <c r="H159" s="809"/>
      <c r="I159" s="809"/>
      <c r="J159" s="809"/>
      <c r="K159" s="815"/>
      <c r="L159" s="811"/>
      <c r="M159" s="816"/>
      <c r="N159" s="816"/>
      <c r="O159" s="816"/>
      <c r="P159" s="816"/>
      <c r="Q159" s="816"/>
      <c r="R159" s="816"/>
      <c r="S159" s="816"/>
      <c r="T159" s="816"/>
      <c r="U159" s="816"/>
      <c r="V159" s="816"/>
      <c r="W159" s="816"/>
      <c r="X159" s="816"/>
      <c r="Y159" s="816"/>
      <c r="Z159" s="816"/>
      <c r="AA159" s="816"/>
      <c r="AB159" s="816"/>
      <c r="AC159" s="816"/>
      <c r="AD159" s="816"/>
      <c r="AE159" s="816"/>
      <c r="AF159" s="816"/>
      <c r="AG159" s="816"/>
      <c r="AH159" s="816"/>
      <c r="AI159" s="816"/>
      <c r="AJ159" s="816"/>
      <c r="AK159" s="327"/>
      <c r="AL159" s="814"/>
    </row>
    <row r="160" customFormat="false" ht="17.25" hidden="false" customHeight="true" outlineLevel="0" collapsed="false">
      <c r="A160" s="451"/>
      <c r="B160" s="808"/>
      <c r="C160" s="809"/>
      <c r="D160" s="809"/>
      <c r="E160" s="809"/>
      <c r="F160" s="809"/>
      <c r="G160" s="809"/>
      <c r="H160" s="809"/>
      <c r="I160" s="809"/>
      <c r="J160" s="809"/>
      <c r="K160" s="810"/>
      <c r="L160" s="817" t="s">
        <v>20</v>
      </c>
      <c r="M160" s="818" t="s">
        <v>305</v>
      </c>
      <c r="N160" s="819"/>
      <c r="O160" s="819"/>
      <c r="P160" s="819"/>
      <c r="Q160" s="819"/>
      <c r="R160" s="819"/>
      <c r="S160" s="819"/>
      <c r="T160" s="819"/>
      <c r="U160" s="819"/>
      <c r="V160" s="779" t="s">
        <v>306</v>
      </c>
      <c r="W160" s="819"/>
      <c r="X160" s="819"/>
      <c r="Y160" s="819"/>
      <c r="Z160" s="819"/>
      <c r="AA160" s="819"/>
      <c r="AB160" s="819"/>
      <c r="AC160" s="819"/>
      <c r="AD160" s="819"/>
      <c r="AE160" s="819"/>
      <c r="AF160" s="819"/>
      <c r="AG160" s="819"/>
      <c r="AH160" s="819"/>
      <c r="AI160" s="819"/>
      <c r="AJ160" s="820"/>
      <c r="AK160" s="813"/>
      <c r="AL160" s="814"/>
    </row>
    <row r="161" customFormat="false" ht="75" hidden="false" customHeight="true" outlineLevel="0" collapsed="false">
      <c r="A161" s="451"/>
      <c r="B161" s="808"/>
      <c r="C161" s="809"/>
      <c r="D161" s="809"/>
      <c r="E161" s="809"/>
      <c r="F161" s="809"/>
      <c r="G161" s="809"/>
      <c r="H161" s="809"/>
      <c r="I161" s="809"/>
      <c r="J161" s="809"/>
      <c r="K161" s="821"/>
      <c r="L161" s="817"/>
      <c r="M161" s="822"/>
      <c r="N161" s="822"/>
      <c r="O161" s="822"/>
      <c r="P161" s="822"/>
      <c r="Q161" s="822"/>
      <c r="R161" s="822"/>
      <c r="S161" s="822"/>
      <c r="T161" s="822"/>
      <c r="U161" s="822"/>
      <c r="V161" s="822"/>
      <c r="W161" s="822"/>
      <c r="X161" s="822"/>
      <c r="Y161" s="822"/>
      <c r="Z161" s="822"/>
      <c r="AA161" s="822"/>
      <c r="AB161" s="822"/>
      <c r="AC161" s="822"/>
      <c r="AD161" s="822"/>
      <c r="AE161" s="822"/>
      <c r="AF161" s="822"/>
      <c r="AG161" s="822"/>
      <c r="AH161" s="822"/>
      <c r="AI161" s="822"/>
      <c r="AJ161" s="822"/>
      <c r="AK161" s="327"/>
      <c r="AL161" s="823"/>
    </row>
    <row r="162" customFormat="false" ht="18" hidden="false" customHeight="true" outlineLevel="0" collapsed="false">
      <c r="A162" s="824"/>
      <c r="B162" s="825" t="s">
        <v>297</v>
      </c>
      <c r="C162" s="826" t="s">
        <v>307</v>
      </c>
      <c r="D162" s="827"/>
      <c r="E162" s="827"/>
      <c r="F162" s="827"/>
      <c r="G162" s="827"/>
      <c r="H162" s="827"/>
      <c r="I162" s="827"/>
      <c r="J162" s="827"/>
      <c r="K162" s="827"/>
      <c r="L162" s="827"/>
      <c r="M162" s="672"/>
      <c r="N162" s="672"/>
      <c r="O162" s="672"/>
      <c r="P162" s="672"/>
      <c r="Q162" s="672"/>
      <c r="R162" s="672"/>
      <c r="S162" s="672"/>
      <c r="T162" s="672"/>
      <c r="U162" s="672"/>
      <c r="V162" s="672"/>
      <c r="W162" s="672"/>
      <c r="X162" s="672"/>
      <c r="Y162" s="792"/>
      <c r="Z162" s="792"/>
      <c r="AA162" s="792"/>
      <c r="AB162" s="792"/>
      <c r="AC162" s="793"/>
      <c r="AD162" s="793"/>
      <c r="AE162" s="793"/>
      <c r="AF162" s="793"/>
      <c r="AG162" s="794"/>
      <c r="AH162" s="794"/>
      <c r="AI162" s="794"/>
      <c r="AJ162" s="828"/>
      <c r="AK162" s="781"/>
      <c r="AL162" s="782"/>
    </row>
    <row r="163" customFormat="false" ht="15" hidden="false" customHeight="true" outlineLevel="0" collapsed="false">
      <c r="A163" s="705" t="s">
        <v>269</v>
      </c>
      <c r="B163" s="705"/>
      <c r="C163" s="705"/>
      <c r="D163" s="705"/>
      <c r="E163" s="705"/>
      <c r="F163" s="705"/>
      <c r="G163" s="705"/>
      <c r="H163" s="705"/>
      <c r="I163" s="705"/>
      <c r="J163" s="705"/>
      <c r="K163" s="705"/>
      <c r="L163" s="705"/>
      <c r="M163" s="705"/>
      <c r="N163" s="705"/>
      <c r="O163" s="705"/>
      <c r="P163" s="705"/>
      <c r="Q163" s="705"/>
      <c r="R163" s="705"/>
      <c r="S163" s="705"/>
      <c r="T163" s="705"/>
      <c r="U163" s="705"/>
      <c r="V163" s="705"/>
      <c r="W163" s="705"/>
      <c r="X163" s="705"/>
      <c r="Y163" s="705"/>
      <c r="Z163" s="705"/>
      <c r="AA163" s="705"/>
      <c r="AB163" s="705"/>
      <c r="AC163" s="705"/>
      <c r="AD163" s="705"/>
      <c r="AE163" s="705"/>
      <c r="AF163" s="705"/>
      <c r="AG163" s="706"/>
      <c r="AH163" s="707" t="s">
        <v>270</v>
      </c>
      <c r="AI163" s="706"/>
      <c r="AJ163" s="796"/>
      <c r="AK163" s="327"/>
    </row>
    <row r="164" customFormat="false" ht="10.5" hidden="false" customHeight="true" outlineLevel="0" collapsed="false">
      <c r="A164" s="664"/>
      <c r="B164" s="664"/>
      <c r="C164" s="664"/>
      <c r="D164" s="664"/>
      <c r="E164" s="664"/>
      <c r="F164" s="664"/>
      <c r="G164" s="664"/>
      <c r="H164" s="664"/>
      <c r="I164" s="664"/>
      <c r="J164" s="664"/>
      <c r="K164" s="586"/>
      <c r="L164" s="586"/>
      <c r="M164" s="586"/>
      <c r="N164" s="586"/>
      <c r="O164" s="586"/>
      <c r="P164" s="586"/>
      <c r="Q164" s="586"/>
      <c r="R164" s="586"/>
      <c r="S164" s="586"/>
      <c r="T164" s="586"/>
      <c r="U164" s="586"/>
      <c r="V164" s="586"/>
      <c r="W164" s="586"/>
      <c r="X164" s="586"/>
      <c r="Y164" s="586"/>
      <c r="Z164" s="586"/>
      <c r="AA164" s="586"/>
      <c r="AB164" s="586"/>
      <c r="AC164" s="586"/>
      <c r="AD164" s="586"/>
      <c r="AE164" s="586"/>
      <c r="AF164" s="586"/>
      <c r="AG164" s="586"/>
      <c r="AH164" s="586"/>
      <c r="AI164" s="586"/>
      <c r="AJ164" s="829"/>
      <c r="AL164" s="830"/>
    </row>
    <row r="165" customFormat="false" ht="17.25" hidden="false" customHeight="true" outlineLevel="0" collapsed="false">
      <c r="A165" s="831" t="s">
        <v>308</v>
      </c>
      <c r="B165" s="832"/>
      <c r="C165" s="832"/>
      <c r="D165" s="832"/>
      <c r="E165" s="832"/>
      <c r="F165" s="832"/>
      <c r="G165" s="832"/>
      <c r="H165" s="832"/>
      <c r="I165" s="832"/>
      <c r="J165" s="832"/>
      <c r="K165" s="832"/>
      <c r="L165" s="832"/>
      <c r="M165" s="832"/>
      <c r="N165" s="832"/>
      <c r="O165" s="832"/>
      <c r="P165" s="832"/>
      <c r="Q165" s="832"/>
      <c r="R165" s="832"/>
      <c r="S165" s="832"/>
      <c r="T165" s="832"/>
      <c r="U165" s="767" t="s">
        <v>309</v>
      </c>
      <c r="V165" s="431"/>
      <c r="W165" s="833"/>
      <c r="X165" s="833"/>
      <c r="Y165" s="833"/>
      <c r="Z165" s="833"/>
      <c r="AA165" s="833"/>
      <c r="AB165" s="833"/>
      <c r="AC165" s="769"/>
      <c r="AD165" s="770" t="s">
        <v>293</v>
      </c>
      <c r="AE165" s="771"/>
      <c r="AF165" s="771"/>
      <c r="AG165" s="772"/>
      <c r="AH165" s="773" t="s">
        <v>294</v>
      </c>
      <c r="AI165" s="768"/>
      <c r="AJ165" s="774"/>
      <c r="AK165" s="294"/>
      <c r="AL165" s="804"/>
    </row>
    <row r="166" customFormat="false" ht="25.5" hidden="false" customHeight="true" outlineLevel="0" collapsed="false">
      <c r="A166" s="451"/>
      <c r="B166" s="834" t="s">
        <v>295</v>
      </c>
      <c r="C166" s="835" t="s">
        <v>310</v>
      </c>
      <c r="D166" s="835"/>
      <c r="E166" s="835"/>
      <c r="F166" s="835"/>
      <c r="G166" s="835"/>
      <c r="H166" s="835"/>
      <c r="I166" s="835"/>
      <c r="J166" s="835"/>
      <c r="K166" s="835"/>
      <c r="L166" s="835"/>
      <c r="M166" s="835"/>
      <c r="N166" s="835"/>
      <c r="O166" s="835"/>
      <c r="P166" s="835"/>
      <c r="Q166" s="835"/>
      <c r="R166" s="835"/>
      <c r="S166" s="835"/>
      <c r="T166" s="835"/>
      <c r="U166" s="835"/>
      <c r="V166" s="835"/>
      <c r="W166" s="835"/>
      <c r="X166" s="835"/>
      <c r="Y166" s="835"/>
      <c r="Z166" s="835"/>
      <c r="AA166" s="835"/>
      <c r="AB166" s="835"/>
      <c r="AC166" s="835"/>
      <c r="AD166" s="835"/>
      <c r="AE166" s="835"/>
      <c r="AF166" s="835"/>
      <c r="AG166" s="835"/>
      <c r="AH166" s="835"/>
      <c r="AI166" s="835"/>
      <c r="AJ166" s="835"/>
      <c r="AK166" s="294"/>
      <c r="AL166" s="823"/>
    </row>
    <row r="167" customFormat="false" ht="27" hidden="false" customHeight="true" outlineLevel="0" collapsed="false">
      <c r="A167" s="451"/>
      <c r="B167" s="777"/>
      <c r="C167" s="836" t="s">
        <v>311</v>
      </c>
      <c r="D167" s="836"/>
      <c r="E167" s="836"/>
      <c r="F167" s="836"/>
      <c r="G167" s="836"/>
      <c r="H167" s="836"/>
      <c r="I167" s="836"/>
      <c r="J167" s="836"/>
      <c r="K167" s="837"/>
      <c r="L167" s="838" t="s">
        <v>12</v>
      </c>
      <c r="M167" s="839" t="s">
        <v>312</v>
      </c>
      <c r="N167" s="839"/>
      <c r="O167" s="839"/>
      <c r="P167" s="839"/>
      <c r="Q167" s="839"/>
      <c r="R167" s="839"/>
      <c r="S167" s="839"/>
      <c r="T167" s="839"/>
      <c r="U167" s="839"/>
      <c r="V167" s="839"/>
      <c r="W167" s="839"/>
      <c r="X167" s="839"/>
      <c r="Y167" s="839"/>
      <c r="Z167" s="839"/>
      <c r="AA167" s="839"/>
      <c r="AB167" s="839"/>
      <c r="AC167" s="839"/>
      <c r="AD167" s="839"/>
      <c r="AE167" s="839"/>
      <c r="AF167" s="839"/>
      <c r="AG167" s="839"/>
      <c r="AH167" s="839"/>
      <c r="AI167" s="839"/>
      <c r="AJ167" s="839"/>
      <c r="AK167" s="294"/>
      <c r="AL167" s="782"/>
    </row>
    <row r="168" customFormat="false" ht="40.5" hidden="false" customHeight="true" outlineLevel="0" collapsed="false">
      <c r="A168" s="451"/>
      <c r="B168" s="777"/>
      <c r="C168" s="836"/>
      <c r="D168" s="836"/>
      <c r="E168" s="836"/>
      <c r="F168" s="836"/>
      <c r="G168" s="836"/>
      <c r="H168" s="836"/>
      <c r="I168" s="836"/>
      <c r="J168" s="836"/>
      <c r="K168" s="840"/>
      <c r="L168" s="841" t="s">
        <v>20</v>
      </c>
      <c r="M168" s="842" t="s">
        <v>313</v>
      </c>
      <c r="N168" s="842"/>
      <c r="O168" s="842"/>
      <c r="P168" s="842"/>
      <c r="Q168" s="842"/>
      <c r="R168" s="842"/>
      <c r="S168" s="842"/>
      <c r="T168" s="842"/>
      <c r="U168" s="842"/>
      <c r="V168" s="842"/>
      <c r="W168" s="842"/>
      <c r="X168" s="842"/>
      <c r="Y168" s="842"/>
      <c r="Z168" s="842"/>
      <c r="AA168" s="842"/>
      <c r="AB168" s="842"/>
      <c r="AC168" s="842"/>
      <c r="AD168" s="842"/>
      <c r="AE168" s="842"/>
      <c r="AF168" s="842"/>
      <c r="AG168" s="842"/>
      <c r="AH168" s="842"/>
      <c r="AI168" s="842"/>
      <c r="AJ168" s="842"/>
      <c r="AK168" s="843"/>
      <c r="AL168" s="422"/>
    </row>
    <row r="169" customFormat="false" ht="40.5" hidden="false" customHeight="true" outlineLevel="0" collapsed="false">
      <c r="A169" s="451"/>
      <c r="B169" s="777"/>
      <c r="C169" s="836"/>
      <c r="D169" s="836"/>
      <c r="E169" s="836"/>
      <c r="F169" s="836"/>
      <c r="G169" s="836"/>
      <c r="H169" s="836"/>
      <c r="I169" s="836"/>
      <c r="J169" s="836"/>
      <c r="K169" s="821"/>
      <c r="L169" s="817" t="s">
        <v>15</v>
      </c>
      <c r="M169" s="844" t="s">
        <v>314</v>
      </c>
      <c r="N169" s="844"/>
      <c r="O169" s="844"/>
      <c r="P169" s="844"/>
      <c r="Q169" s="844"/>
      <c r="R169" s="844"/>
      <c r="S169" s="844"/>
      <c r="T169" s="844"/>
      <c r="U169" s="844"/>
      <c r="V169" s="844"/>
      <c r="W169" s="844"/>
      <c r="X169" s="844"/>
      <c r="Y169" s="844"/>
      <c r="Z169" s="844"/>
      <c r="AA169" s="844"/>
      <c r="AB169" s="844"/>
      <c r="AC169" s="844"/>
      <c r="AD169" s="844"/>
      <c r="AE169" s="844"/>
      <c r="AF169" s="844"/>
      <c r="AG169" s="844"/>
      <c r="AH169" s="844"/>
      <c r="AI169" s="844"/>
      <c r="AJ169" s="844"/>
      <c r="AK169" s="843"/>
      <c r="AL169" s="422"/>
    </row>
    <row r="170" customFormat="false" ht="18" hidden="false" customHeight="true" outlineLevel="0" collapsed="false">
      <c r="A170" s="824"/>
      <c r="B170" s="825" t="s">
        <v>297</v>
      </c>
      <c r="C170" s="826" t="s">
        <v>307</v>
      </c>
      <c r="D170" s="827"/>
      <c r="E170" s="827"/>
      <c r="F170" s="827"/>
      <c r="G170" s="827"/>
      <c r="H170" s="827"/>
      <c r="I170" s="827"/>
      <c r="J170" s="827"/>
      <c r="K170" s="827"/>
      <c r="L170" s="827"/>
      <c r="M170" s="827"/>
      <c r="N170" s="827"/>
      <c r="O170" s="827"/>
      <c r="P170" s="827"/>
      <c r="Q170" s="827"/>
      <c r="R170" s="827"/>
      <c r="S170" s="827"/>
      <c r="T170" s="827"/>
      <c r="U170" s="827"/>
      <c r="V170" s="827"/>
      <c r="W170" s="827"/>
      <c r="X170" s="827"/>
      <c r="Y170" s="845"/>
      <c r="Z170" s="845"/>
      <c r="AA170" s="845"/>
      <c r="AB170" s="845"/>
      <c r="AC170" s="846"/>
      <c r="AD170" s="846"/>
      <c r="AE170" s="846"/>
      <c r="AF170" s="846"/>
      <c r="AG170" s="847"/>
      <c r="AH170" s="847"/>
      <c r="AI170" s="847"/>
      <c r="AJ170" s="795"/>
      <c r="AK170" s="781"/>
      <c r="AL170" s="782"/>
    </row>
    <row r="171" customFormat="false" ht="15" hidden="false" customHeight="true" outlineLevel="0" collapsed="false">
      <c r="A171" s="705" t="s">
        <v>269</v>
      </c>
      <c r="B171" s="705"/>
      <c r="C171" s="705"/>
      <c r="D171" s="705"/>
      <c r="E171" s="705"/>
      <c r="F171" s="705"/>
      <c r="G171" s="705"/>
      <c r="H171" s="705"/>
      <c r="I171" s="705"/>
      <c r="J171" s="705"/>
      <c r="K171" s="705"/>
      <c r="L171" s="705"/>
      <c r="M171" s="705"/>
      <c r="N171" s="705"/>
      <c r="O171" s="705"/>
      <c r="P171" s="705"/>
      <c r="Q171" s="705"/>
      <c r="R171" s="705"/>
      <c r="S171" s="705"/>
      <c r="T171" s="705"/>
      <c r="U171" s="705"/>
      <c r="V171" s="705"/>
      <c r="W171" s="705"/>
      <c r="X171" s="705"/>
      <c r="Y171" s="705"/>
      <c r="Z171" s="705"/>
      <c r="AA171" s="705"/>
      <c r="AB171" s="705"/>
      <c r="AC171" s="705"/>
      <c r="AD171" s="705"/>
      <c r="AE171" s="705"/>
      <c r="AF171" s="705"/>
      <c r="AG171" s="706"/>
      <c r="AH171" s="707" t="s">
        <v>270</v>
      </c>
      <c r="AI171" s="706"/>
      <c r="AJ171" s="796"/>
      <c r="AK171" s="327"/>
    </row>
    <row r="172" customFormat="false" ht="28.5" hidden="false" customHeight="true" outlineLevel="0" collapsed="false">
      <c r="A172" s="848" t="s">
        <v>315</v>
      </c>
      <c r="B172" s="848"/>
      <c r="C172" s="848"/>
      <c r="D172" s="848"/>
      <c r="E172" s="848"/>
      <c r="F172" s="848"/>
      <c r="G172" s="848"/>
      <c r="H172" s="848"/>
      <c r="I172" s="848"/>
      <c r="J172" s="848"/>
      <c r="K172" s="848"/>
      <c r="L172" s="848"/>
      <c r="M172" s="848"/>
      <c r="N172" s="848"/>
      <c r="O172" s="848"/>
      <c r="P172" s="848"/>
      <c r="Q172" s="848"/>
      <c r="R172" s="848"/>
      <c r="S172" s="848"/>
      <c r="T172" s="848"/>
      <c r="U172" s="848"/>
      <c r="V172" s="848"/>
      <c r="W172" s="848"/>
      <c r="X172" s="848"/>
      <c r="Y172" s="848"/>
      <c r="Z172" s="848"/>
      <c r="AA172" s="848"/>
      <c r="AB172" s="848"/>
      <c r="AC172" s="848"/>
      <c r="AD172" s="848"/>
      <c r="AE172" s="848"/>
      <c r="AF172" s="848"/>
      <c r="AG172" s="848"/>
      <c r="AH172" s="848"/>
      <c r="AI172" s="848"/>
      <c r="AJ172" s="848"/>
      <c r="AK172" s="843"/>
      <c r="AL172" s="823"/>
    </row>
    <row r="173" customFormat="false" ht="6" hidden="false" customHeight="true" outlineLevel="0" collapsed="false">
      <c r="A173" s="843"/>
      <c r="B173" s="843"/>
      <c r="C173" s="843"/>
      <c r="D173" s="843"/>
      <c r="E173" s="843"/>
      <c r="F173" s="843"/>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3"/>
      <c r="AK173" s="843"/>
      <c r="AL173" s="823"/>
      <c r="AT173" s="353"/>
    </row>
    <row r="174" customFormat="false" ht="13.2" hidden="false" customHeight="false" outlineLevel="0" collapsed="false">
      <c r="A174" s="360" t="s">
        <v>316</v>
      </c>
      <c r="B174" s="101"/>
      <c r="C174" s="361"/>
      <c r="D174" s="361"/>
      <c r="E174" s="361"/>
      <c r="F174" s="361"/>
      <c r="G174" s="361"/>
      <c r="H174" s="361"/>
      <c r="I174" s="361"/>
      <c r="J174" s="361"/>
      <c r="K174" s="361"/>
      <c r="L174" s="361"/>
      <c r="M174" s="361"/>
      <c r="N174" s="361"/>
      <c r="O174" s="361"/>
      <c r="P174" s="361"/>
      <c r="Q174" s="361"/>
      <c r="R174" s="361"/>
      <c r="S174" s="361"/>
      <c r="T174" s="361"/>
      <c r="U174" s="361"/>
      <c r="V174" s="361"/>
      <c r="W174" s="361"/>
      <c r="X174" s="361"/>
      <c r="Y174" s="361"/>
      <c r="Z174" s="361"/>
      <c r="AA174" s="361"/>
      <c r="AB174" s="361"/>
      <c r="AC174" s="361"/>
      <c r="AD174" s="361"/>
      <c r="AE174" s="361"/>
      <c r="AF174" s="361"/>
      <c r="AG174" s="101"/>
      <c r="AH174" s="101"/>
      <c r="AI174" s="101"/>
      <c r="AJ174" s="297"/>
      <c r="AK174" s="843"/>
      <c r="AT174" s="353"/>
    </row>
    <row r="175" customFormat="false" ht="4.5" hidden="false" customHeight="true" outlineLevel="0" collapsed="false">
      <c r="A175" s="360"/>
      <c r="B175" s="101"/>
      <c r="C175" s="361"/>
      <c r="D175" s="361"/>
      <c r="E175" s="361"/>
      <c r="F175" s="361"/>
      <c r="G175" s="361"/>
      <c r="H175" s="361"/>
      <c r="I175" s="361"/>
      <c r="J175" s="361"/>
      <c r="K175" s="361"/>
      <c r="L175" s="361"/>
      <c r="M175" s="361"/>
      <c r="N175" s="361"/>
      <c r="O175" s="361"/>
      <c r="P175" s="361"/>
      <c r="Q175" s="361"/>
      <c r="R175" s="361"/>
      <c r="S175" s="361"/>
      <c r="T175" s="361"/>
      <c r="U175" s="361"/>
      <c r="V175" s="361"/>
      <c r="W175" s="361"/>
      <c r="X175" s="361"/>
      <c r="Y175" s="361"/>
      <c r="Z175" s="361"/>
      <c r="AA175" s="361"/>
      <c r="AB175" s="361"/>
      <c r="AC175" s="361"/>
      <c r="AD175" s="361"/>
      <c r="AE175" s="101"/>
      <c r="AF175" s="101"/>
      <c r="AG175" s="101"/>
      <c r="AH175" s="101"/>
      <c r="AI175" s="101"/>
      <c r="AJ175" s="101"/>
      <c r="AK175" s="327"/>
      <c r="AT175" s="353"/>
    </row>
    <row r="176" customFormat="false" ht="79.5" hidden="false" customHeight="true" outlineLevel="0" collapsed="false">
      <c r="A176" s="849" t="s">
        <v>317</v>
      </c>
      <c r="B176" s="849"/>
      <c r="C176" s="849"/>
      <c r="D176" s="849"/>
      <c r="E176" s="849"/>
      <c r="F176" s="849"/>
      <c r="G176" s="849"/>
      <c r="H176" s="849"/>
      <c r="I176" s="849"/>
      <c r="J176" s="849"/>
      <c r="K176" s="849"/>
      <c r="L176" s="849"/>
      <c r="M176" s="849"/>
      <c r="N176" s="849"/>
      <c r="O176" s="849"/>
      <c r="P176" s="849"/>
      <c r="Q176" s="849"/>
      <c r="R176" s="849"/>
      <c r="S176" s="849"/>
      <c r="T176" s="849"/>
      <c r="U176" s="849"/>
      <c r="V176" s="849"/>
      <c r="W176" s="849"/>
      <c r="X176" s="849"/>
      <c r="Y176" s="849"/>
      <c r="Z176" s="849"/>
      <c r="AA176" s="849"/>
      <c r="AB176" s="849"/>
      <c r="AC176" s="849"/>
      <c r="AD176" s="849"/>
      <c r="AE176" s="849"/>
      <c r="AF176" s="849"/>
      <c r="AG176" s="849"/>
      <c r="AH176" s="849"/>
      <c r="AI176" s="849"/>
      <c r="AJ176" s="849"/>
      <c r="AK176" s="850"/>
      <c r="AT176" s="353"/>
    </row>
    <row r="177" customFormat="false" ht="4.5" hidden="false" customHeight="true" outlineLevel="0" collapsed="false">
      <c r="A177" s="851"/>
      <c r="B177" s="851"/>
      <c r="C177" s="851"/>
      <c r="D177" s="851"/>
      <c r="E177" s="851"/>
      <c r="F177" s="851"/>
      <c r="G177" s="851"/>
      <c r="H177" s="851"/>
      <c r="I177" s="851"/>
      <c r="J177" s="851"/>
      <c r="K177" s="851"/>
      <c r="L177" s="851"/>
      <c r="M177" s="851"/>
      <c r="N177" s="851"/>
      <c r="O177" s="851"/>
      <c r="P177" s="851"/>
      <c r="Q177" s="851"/>
      <c r="R177" s="851"/>
      <c r="S177" s="851"/>
      <c r="T177" s="851"/>
      <c r="U177" s="851"/>
      <c r="V177" s="851"/>
      <c r="W177" s="851"/>
      <c r="X177" s="851"/>
      <c r="Y177" s="851"/>
      <c r="Z177" s="851"/>
      <c r="AA177" s="851"/>
      <c r="AB177" s="851"/>
      <c r="AC177" s="851"/>
      <c r="AD177" s="851"/>
      <c r="AE177" s="851"/>
      <c r="AF177" s="851"/>
      <c r="AG177" s="851"/>
      <c r="AH177" s="851"/>
      <c r="AI177" s="851"/>
      <c r="AJ177" s="852"/>
      <c r="AK177" s="850"/>
      <c r="AT177" s="353"/>
    </row>
    <row r="178" customFormat="false" ht="13.5" hidden="false" customHeight="true" outlineLevel="0" collapsed="false">
      <c r="A178" s="853" t="s">
        <v>318</v>
      </c>
      <c r="B178" s="853"/>
      <c r="C178" s="853"/>
      <c r="D178" s="853"/>
      <c r="E178" s="854" t="s">
        <v>319</v>
      </c>
      <c r="F178" s="854"/>
      <c r="G178" s="854"/>
      <c r="H178" s="854"/>
      <c r="I178" s="854"/>
      <c r="J178" s="854"/>
      <c r="K178" s="854"/>
      <c r="L178" s="854"/>
      <c r="M178" s="854"/>
      <c r="N178" s="854"/>
      <c r="O178" s="854"/>
      <c r="P178" s="854"/>
      <c r="Q178" s="854"/>
      <c r="R178" s="854"/>
      <c r="S178" s="854"/>
      <c r="T178" s="854"/>
      <c r="U178" s="854"/>
      <c r="V178" s="854"/>
      <c r="W178" s="854"/>
      <c r="X178" s="854"/>
      <c r="Y178" s="854"/>
      <c r="Z178" s="854"/>
      <c r="AA178" s="854"/>
      <c r="AB178" s="854"/>
      <c r="AC178" s="854"/>
      <c r="AD178" s="854"/>
      <c r="AE178" s="854"/>
      <c r="AF178" s="854"/>
      <c r="AG178" s="854"/>
      <c r="AH178" s="854"/>
      <c r="AI178" s="854"/>
      <c r="AJ178" s="854"/>
      <c r="AK178" s="850"/>
      <c r="AM178" s="855"/>
      <c r="AN178" s="855"/>
      <c r="AO178" s="855"/>
      <c r="AP178" s="855"/>
      <c r="AQ178" s="855"/>
      <c r="AR178" s="855"/>
      <c r="AS178" s="855"/>
      <c r="AT178" s="855"/>
      <c r="AU178" s="855"/>
      <c r="AV178" s="855"/>
      <c r="AW178" s="855"/>
      <c r="AX178" s="855"/>
      <c r="BA178" s="855"/>
      <c r="BB178" s="855"/>
    </row>
    <row r="179" s="855" customFormat="true" ht="14.25" hidden="false" customHeight="true" outlineLevel="0" collapsed="false">
      <c r="A179" s="856" t="s">
        <v>320</v>
      </c>
      <c r="B179" s="856"/>
      <c r="C179" s="856"/>
      <c r="D179" s="856"/>
      <c r="E179" s="857"/>
      <c r="F179" s="858" t="s">
        <v>321</v>
      </c>
      <c r="G179" s="858"/>
      <c r="H179" s="858"/>
      <c r="I179" s="858"/>
      <c r="J179" s="858"/>
      <c r="K179" s="858"/>
      <c r="L179" s="858"/>
      <c r="M179" s="858"/>
      <c r="N179" s="858"/>
      <c r="O179" s="858"/>
      <c r="P179" s="858"/>
      <c r="Q179" s="858"/>
      <c r="R179" s="858"/>
      <c r="S179" s="858"/>
      <c r="T179" s="858"/>
      <c r="U179" s="858"/>
      <c r="V179" s="858"/>
      <c r="W179" s="858"/>
      <c r="X179" s="858"/>
      <c r="Y179" s="858"/>
      <c r="Z179" s="858"/>
      <c r="AA179" s="858"/>
      <c r="AB179" s="858"/>
      <c r="AC179" s="858"/>
      <c r="AD179" s="858"/>
      <c r="AE179" s="858"/>
      <c r="AF179" s="858"/>
      <c r="AG179" s="858"/>
      <c r="AH179" s="858"/>
      <c r="AI179" s="858"/>
      <c r="AJ179" s="858"/>
      <c r="AK179" s="850"/>
      <c r="BA179" s="859" t="n">
        <f aca="false">FALSE()</f>
        <v>0</v>
      </c>
    </row>
    <row r="180" customFormat="false" ht="13.5" hidden="false" customHeight="true" outlineLevel="0" collapsed="false">
      <c r="A180" s="856"/>
      <c r="B180" s="856"/>
      <c r="C180" s="856"/>
      <c r="D180" s="856"/>
      <c r="E180" s="860"/>
      <c r="F180" s="861" t="s">
        <v>322</v>
      </c>
      <c r="G180" s="861"/>
      <c r="H180" s="861"/>
      <c r="I180" s="861"/>
      <c r="J180" s="861"/>
      <c r="K180" s="861"/>
      <c r="L180" s="861"/>
      <c r="M180" s="861"/>
      <c r="N180" s="861"/>
      <c r="O180" s="861"/>
      <c r="P180" s="861"/>
      <c r="Q180" s="861"/>
      <c r="R180" s="861"/>
      <c r="S180" s="861"/>
      <c r="T180" s="861"/>
      <c r="U180" s="861"/>
      <c r="V180" s="861"/>
      <c r="W180" s="861"/>
      <c r="X180" s="861"/>
      <c r="Y180" s="861"/>
      <c r="Z180" s="861"/>
      <c r="AA180" s="861"/>
      <c r="AB180" s="861"/>
      <c r="AC180" s="861"/>
      <c r="AD180" s="861"/>
      <c r="AE180" s="861"/>
      <c r="AF180" s="861"/>
      <c r="AG180" s="861"/>
      <c r="AH180" s="861"/>
      <c r="AI180" s="861"/>
      <c r="AJ180" s="862"/>
      <c r="AK180" s="850"/>
      <c r="BA180" s="859" t="n">
        <f aca="false">FALSE()</f>
        <v>0</v>
      </c>
    </row>
    <row r="181" customFormat="false" ht="13.5" hidden="false" customHeight="true" outlineLevel="0" collapsed="false">
      <c r="A181" s="856"/>
      <c r="B181" s="856"/>
      <c r="C181" s="856"/>
      <c r="D181" s="856"/>
      <c r="E181" s="860"/>
      <c r="F181" s="861" t="s">
        <v>323</v>
      </c>
      <c r="G181" s="861"/>
      <c r="H181" s="861"/>
      <c r="I181" s="861"/>
      <c r="J181" s="861"/>
      <c r="K181" s="861"/>
      <c r="L181" s="861"/>
      <c r="M181" s="861"/>
      <c r="N181" s="861"/>
      <c r="O181" s="861"/>
      <c r="P181" s="861"/>
      <c r="Q181" s="861"/>
      <c r="R181" s="861"/>
      <c r="S181" s="861"/>
      <c r="T181" s="861"/>
      <c r="U181" s="861"/>
      <c r="V181" s="861"/>
      <c r="W181" s="861"/>
      <c r="X181" s="861"/>
      <c r="Y181" s="861"/>
      <c r="Z181" s="861"/>
      <c r="AA181" s="861"/>
      <c r="AB181" s="861"/>
      <c r="AC181" s="861"/>
      <c r="AD181" s="861"/>
      <c r="AE181" s="861"/>
      <c r="AF181" s="861"/>
      <c r="AG181" s="861"/>
      <c r="AH181" s="861"/>
      <c r="AI181" s="861"/>
      <c r="AJ181" s="862"/>
      <c r="AK181" s="850"/>
      <c r="BA181" s="859" t="n">
        <f aca="false">FALSE()</f>
        <v>0</v>
      </c>
    </row>
    <row r="182" customFormat="false" ht="13.5" hidden="false" customHeight="true" outlineLevel="0" collapsed="false">
      <c r="A182" s="856"/>
      <c r="B182" s="856"/>
      <c r="C182" s="856"/>
      <c r="D182" s="856"/>
      <c r="E182" s="863"/>
      <c r="F182" s="864" t="s">
        <v>324</v>
      </c>
      <c r="G182" s="864"/>
      <c r="H182" s="864"/>
      <c r="I182" s="864"/>
      <c r="J182" s="864"/>
      <c r="K182" s="864"/>
      <c r="L182" s="864"/>
      <c r="M182" s="864"/>
      <c r="N182" s="864"/>
      <c r="O182" s="864"/>
      <c r="P182" s="864"/>
      <c r="Q182" s="864"/>
      <c r="R182" s="864"/>
      <c r="S182" s="864"/>
      <c r="T182" s="864"/>
      <c r="U182" s="864"/>
      <c r="V182" s="864"/>
      <c r="W182" s="864"/>
      <c r="X182" s="864"/>
      <c r="Y182" s="864"/>
      <c r="Z182" s="864"/>
      <c r="AA182" s="864"/>
      <c r="AB182" s="864"/>
      <c r="AC182" s="864"/>
      <c r="AD182" s="864"/>
      <c r="AE182" s="864"/>
      <c r="AF182" s="864"/>
      <c r="AG182" s="864"/>
      <c r="AH182" s="864"/>
      <c r="AI182" s="864"/>
      <c r="AJ182" s="865"/>
      <c r="AK182" s="850"/>
      <c r="BA182" s="859" t="n">
        <f aca="false">FALSE()</f>
        <v>0</v>
      </c>
      <c r="BB182" s="855" t="n">
        <f aca="false">COUNTIF(BA179:BA182,1)</f>
        <v>0</v>
      </c>
    </row>
    <row r="183" customFormat="false" ht="24.75" hidden="false" customHeight="true" outlineLevel="0" collapsed="false">
      <c r="A183" s="856" t="s">
        <v>325</v>
      </c>
      <c r="B183" s="856"/>
      <c r="C183" s="856"/>
      <c r="D183" s="856"/>
      <c r="E183" s="866"/>
      <c r="F183" s="867" t="s">
        <v>326</v>
      </c>
      <c r="G183" s="867"/>
      <c r="H183" s="867"/>
      <c r="I183" s="867"/>
      <c r="J183" s="867"/>
      <c r="K183" s="867"/>
      <c r="L183" s="867"/>
      <c r="M183" s="867"/>
      <c r="N183" s="867"/>
      <c r="O183" s="867"/>
      <c r="P183" s="867"/>
      <c r="Q183" s="867"/>
      <c r="R183" s="867"/>
      <c r="S183" s="867"/>
      <c r="T183" s="867"/>
      <c r="U183" s="867"/>
      <c r="V183" s="867"/>
      <c r="W183" s="867"/>
      <c r="X183" s="867"/>
      <c r="Y183" s="867"/>
      <c r="Z183" s="867"/>
      <c r="AA183" s="867"/>
      <c r="AB183" s="867"/>
      <c r="AC183" s="867"/>
      <c r="AD183" s="867"/>
      <c r="AE183" s="867"/>
      <c r="AF183" s="867"/>
      <c r="AG183" s="867"/>
      <c r="AH183" s="867"/>
      <c r="AI183" s="867"/>
      <c r="AJ183" s="868"/>
      <c r="AK183" s="850"/>
      <c r="AM183" s="308"/>
      <c r="AN183" s="308"/>
      <c r="AO183" s="308"/>
      <c r="AP183" s="308"/>
      <c r="AQ183" s="308"/>
      <c r="AR183" s="308"/>
      <c r="AS183" s="308"/>
      <c r="AT183" s="308"/>
      <c r="AU183" s="308"/>
      <c r="AV183" s="308"/>
      <c r="AW183" s="308"/>
      <c r="AX183" s="308"/>
      <c r="BA183" s="740" t="n">
        <f aca="false">FALSE()</f>
        <v>0</v>
      </c>
      <c r="BB183" s="308"/>
    </row>
    <row r="184" s="308" customFormat="true" ht="13.5" hidden="false" customHeight="true" outlineLevel="0" collapsed="false">
      <c r="A184" s="856"/>
      <c r="B184" s="856"/>
      <c r="C184" s="856"/>
      <c r="D184" s="856"/>
      <c r="E184" s="869"/>
      <c r="F184" s="870" t="s">
        <v>327</v>
      </c>
      <c r="G184" s="870"/>
      <c r="H184" s="870"/>
      <c r="I184" s="870"/>
      <c r="J184" s="870"/>
      <c r="K184" s="870"/>
      <c r="L184" s="870"/>
      <c r="M184" s="870"/>
      <c r="N184" s="870"/>
      <c r="O184" s="870"/>
      <c r="P184" s="870"/>
      <c r="Q184" s="870"/>
      <c r="R184" s="870"/>
      <c r="S184" s="870"/>
      <c r="T184" s="870"/>
      <c r="U184" s="870"/>
      <c r="V184" s="870"/>
      <c r="W184" s="870"/>
      <c r="X184" s="870"/>
      <c r="Y184" s="870"/>
      <c r="Z184" s="870"/>
      <c r="AA184" s="870"/>
      <c r="AB184" s="870"/>
      <c r="AC184" s="870"/>
      <c r="AD184" s="870"/>
      <c r="AE184" s="870"/>
      <c r="AF184" s="870"/>
      <c r="AG184" s="870"/>
      <c r="AH184" s="870"/>
      <c r="AI184" s="870"/>
      <c r="AJ184" s="871"/>
      <c r="AK184" s="850"/>
      <c r="BA184" s="740" t="n">
        <f aca="false">FALSE()</f>
        <v>0</v>
      </c>
    </row>
    <row r="185" customFormat="false" ht="13.5" hidden="false" customHeight="true" outlineLevel="0" collapsed="false">
      <c r="A185" s="856"/>
      <c r="B185" s="856"/>
      <c r="C185" s="856"/>
      <c r="D185" s="856"/>
      <c r="E185" s="860"/>
      <c r="F185" s="861" t="s">
        <v>328</v>
      </c>
      <c r="G185" s="861"/>
      <c r="H185" s="861"/>
      <c r="I185" s="861"/>
      <c r="J185" s="861"/>
      <c r="K185" s="861"/>
      <c r="L185" s="861"/>
      <c r="M185" s="861"/>
      <c r="N185" s="861"/>
      <c r="O185" s="861"/>
      <c r="P185" s="861"/>
      <c r="Q185" s="861"/>
      <c r="R185" s="861"/>
      <c r="S185" s="861"/>
      <c r="T185" s="861"/>
      <c r="U185" s="861"/>
      <c r="V185" s="861"/>
      <c r="W185" s="861"/>
      <c r="X185" s="861"/>
      <c r="Y185" s="861"/>
      <c r="Z185" s="861"/>
      <c r="AA185" s="861"/>
      <c r="AB185" s="861"/>
      <c r="AC185" s="861"/>
      <c r="AD185" s="861"/>
      <c r="AE185" s="861"/>
      <c r="AF185" s="861"/>
      <c r="AG185" s="861"/>
      <c r="AH185" s="861"/>
      <c r="AI185" s="861"/>
      <c r="AJ185" s="862"/>
      <c r="AK185" s="850"/>
      <c r="BA185" s="740" t="n">
        <f aca="false">FALSE()</f>
        <v>0</v>
      </c>
    </row>
    <row r="186" customFormat="false" ht="13.5" hidden="false" customHeight="true" outlineLevel="0" collapsed="false">
      <c r="A186" s="856"/>
      <c r="B186" s="856"/>
      <c r="C186" s="856"/>
      <c r="D186" s="856"/>
      <c r="E186" s="872"/>
      <c r="F186" s="873" t="s">
        <v>329</v>
      </c>
      <c r="G186" s="873"/>
      <c r="H186" s="873"/>
      <c r="I186" s="873"/>
      <c r="J186" s="873"/>
      <c r="K186" s="873"/>
      <c r="L186" s="873"/>
      <c r="M186" s="873"/>
      <c r="N186" s="873"/>
      <c r="O186" s="873"/>
      <c r="P186" s="873"/>
      <c r="Q186" s="873"/>
      <c r="R186" s="873"/>
      <c r="S186" s="873"/>
      <c r="T186" s="873"/>
      <c r="U186" s="873"/>
      <c r="V186" s="873"/>
      <c r="W186" s="873"/>
      <c r="X186" s="873"/>
      <c r="Y186" s="873"/>
      <c r="Z186" s="873"/>
      <c r="AA186" s="873"/>
      <c r="AB186" s="873"/>
      <c r="AC186" s="873"/>
      <c r="AD186" s="873"/>
      <c r="AE186" s="873"/>
      <c r="AF186" s="873"/>
      <c r="AG186" s="873"/>
      <c r="AH186" s="873"/>
      <c r="AI186" s="873"/>
      <c r="AJ186" s="873"/>
      <c r="AK186" s="850"/>
      <c r="BA186" s="740" t="n">
        <f aca="false">FALSE()</f>
        <v>0</v>
      </c>
      <c r="BB186" s="855" t="n">
        <f aca="false">COUNTIF(BA183:BA186,1)</f>
        <v>0</v>
      </c>
    </row>
    <row r="187" customFormat="false" ht="13.5" hidden="false" customHeight="true" outlineLevel="0" collapsed="false">
      <c r="A187" s="856" t="s">
        <v>330</v>
      </c>
      <c r="B187" s="856"/>
      <c r="C187" s="856"/>
      <c r="D187" s="856"/>
      <c r="E187" s="869"/>
      <c r="F187" s="870" t="s">
        <v>331</v>
      </c>
      <c r="G187" s="870"/>
      <c r="H187" s="870"/>
      <c r="I187" s="870"/>
      <c r="J187" s="870"/>
      <c r="K187" s="870"/>
      <c r="L187" s="870"/>
      <c r="M187" s="870"/>
      <c r="N187" s="870"/>
      <c r="O187" s="870"/>
      <c r="P187" s="870"/>
      <c r="Q187" s="870"/>
      <c r="R187" s="870"/>
      <c r="S187" s="870"/>
      <c r="T187" s="870"/>
      <c r="U187" s="870"/>
      <c r="V187" s="870"/>
      <c r="W187" s="870"/>
      <c r="X187" s="870"/>
      <c r="Y187" s="870"/>
      <c r="Z187" s="870"/>
      <c r="AA187" s="870"/>
      <c r="AB187" s="870"/>
      <c r="AC187" s="870"/>
      <c r="AD187" s="870"/>
      <c r="AE187" s="870"/>
      <c r="AF187" s="870"/>
      <c r="AG187" s="870"/>
      <c r="AH187" s="870"/>
      <c r="AI187" s="870"/>
      <c r="AJ187" s="871"/>
      <c r="AK187" s="850"/>
      <c r="BA187" s="740" t="n">
        <f aca="false">FALSE()</f>
        <v>0</v>
      </c>
    </row>
    <row r="188" customFormat="false" ht="22.5" hidden="false" customHeight="true" outlineLevel="0" collapsed="false">
      <c r="A188" s="856"/>
      <c r="B188" s="856"/>
      <c r="C188" s="856"/>
      <c r="D188" s="856"/>
      <c r="E188" s="860"/>
      <c r="F188" s="861" t="s">
        <v>332</v>
      </c>
      <c r="G188" s="861"/>
      <c r="H188" s="861"/>
      <c r="I188" s="861"/>
      <c r="J188" s="861"/>
      <c r="K188" s="861"/>
      <c r="L188" s="861"/>
      <c r="M188" s="861"/>
      <c r="N188" s="861"/>
      <c r="O188" s="861"/>
      <c r="P188" s="861"/>
      <c r="Q188" s="861"/>
      <c r="R188" s="861"/>
      <c r="S188" s="861"/>
      <c r="T188" s="861"/>
      <c r="U188" s="861"/>
      <c r="V188" s="861"/>
      <c r="W188" s="861"/>
      <c r="X188" s="861"/>
      <c r="Y188" s="861"/>
      <c r="Z188" s="861"/>
      <c r="AA188" s="861"/>
      <c r="AB188" s="861"/>
      <c r="AC188" s="861"/>
      <c r="AD188" s="861"/>
      <c r="AE188" s="861"/>
      <c r="AF188" s="861"/>
      <c r="AG188" s="861"/>
      <c r="AH188" s="861"/>
      <c r="AI188" s="861"/>
      <c r="AJ188" s="862"/>
      <c r="AK188" s="850"/>
      <c r="BA188" s="740" t="n">
        <f aca="false">FALSE()</f>
        <v>0</v>
      </c>
    </row>
    <row r="189" customFormat="false" ht="13.5" hidden="false" customHeight="true" outlineLevel="0" collapsed="false">
      <c r="A189" s="856"/>
      <c r="B189" s="856"/>
      <c r="C189" s="856"/>
      <c r="D189" s="856"/>
      <c r="E189" s="860"/>
      <c r="F189" s="861" t="s">
        <v>333</v>
      </c>
      <c r="G189" s="861"/>
      <c r="H189" s="861"/>
      <c r="I189" s="861"/>
      <c r="J189" s="861"/>
      <c r="K189" s="861"/>
      <c r="L189" s="861"/>
      <c r="M189" s="861"/>
      <c r="N189" s="861"/>
      <c r="O189" s="861"/>
      <c r="P189" s="861"/>
      <c r="Q189" s="861"/>
      <c r="R189" s="861"/>
      <c r="S189" s="861"/>
      <c r="T189" s="861"/>
      <c r="U189" s="861"/>
      <c r="V189" s="861"/>
      <c r="W189" s="861"/>
      <c r="X189" s="861"/>
      <c r="Y189" s="861"/>
      <c r="Z189" s="861"/>
      <c r="AA189" s="861"/>
      <c r="AB189" s="861"/>
      <c r="AC189" s="861"/>
      <c r="AD189" s="861"/>
      <c r="AE189" s="861"/>
      <c r="AF189" s="861"/>
      <c r="AG189" s="861"/>
      <c r="AH189" s="861"/>
      <c r="AI189" s="861"/>
      <c r="AJ189" s="862"/>
      <c r="AK189" s="850"/>
      <c r="BA189" s="740" t="n">
        <f aca="false">FALSE()</f>
        <v>0</v>
      </c>
    </row>
    <row r="190" customFormat="false" ht="13.5" hidden="false" customHeight="true" outlineLevel="0" collapsed="false">
      <c r="A190" s="856"/>
      <c r="B190" s="856"/>
      <c r="C190" s="856"/>
      <c r="D190" s="856"/>
      <c r="E190" s="872"/>
      <c r="F190" s="874" t="s">
        <v>334</v>
      </c>
      <c r="G190" s="874"/>
      <c r="H190" s="874"/>
      <c r="I190" s="874"/>
      <c r="J190" s="874"/>
      <c r="K190" s="874"/>
      <c r="L190" s="874"/>
      <c r="M190" s="874"/>
      <c r="N190" s="874"/>
      <c r="O190" s="874"/>
      <c r="P190" s="874"/>
      <c r="Q190" s="874"/>
      <c r="R190" s="874"/>
      <c r="S190" s="874"/>
      <c r="T190" s="874"/>
      <c r="U190" s="874"/>
      <c r="V190" s="874"/>
      <c r="W190" s="874"/>
      <c r="X190" s="874"/>
      <c r="Y190" s="874"/>
      <c r="Z190" s="874"/>
      <c r="AA190" s="874"/>
      <c r="AB190" s="874"/>
      <c r="AC190" s="874"/>
      <c r="AD190" s="874"/>
      <c r="AE190" s="874"/>
      <c r="AF190" s="874"/>
      <c r="AG190" s="874"/>
      <c r="AH190" s="874"/>
      <c r="AI190" s="874"/>
      <c r="AJ190" s="875"/>
      <c r="AK190" s="850"/>
      <c r="BA190" s="740" t="n">
        <f aca="false">FALSE()</f>
        <v>0</v>
      </c>
      <c r="BB190" s="855" t="n">
        <f aca="false">COUNTIF(BA187:BA190,1)</f>
        <v>0</v>
      </c>
    </row>
    <row r="191" customFormat="false" ht="21" hidden="false" customHeight="true" outlineLevel="0" collapsed="false">
      <c r="A191" s="856" t="s">
        <v>335</v>
      </c>
      <c r="B191" s="856"/>
      <c r="C191" s="856"/>
      <c r="D191" s="856"/>
      <c r="E191" s="869"/>
      <c r="F191" s="876" t="s">
        <v>336</v>
      </c>
      <c r="G191" s="876"/>
      <c r="H191" s="876"/>
      <c r="I191" s="876"/>
      <c r="J191" s="876"/>
      <c r="K191" s="876"/>
      <c r="L191" s="876"/>
      <c r="M191" s="876"/>
      <c r="N191" s="876"/>
      <c r="O191" s="876"/>
      <c r="P191" s="876"/>
      <c r="Q191" s="876"/>
      <c r="R191" s="876"/>
      <c r="S191" s="876"/>
      <c r="T191" s="876"/>
      <c r="U191" s="876"/>
      <c r="V191" s="876"/>
      <c r="W191" s="876"/>
      <c r="X191" s="876"/>
      <c r="Y191" s="876"/>
      <c r="Z191" s="876"/>
      <c r="AA191" s="876"/>
      <c r="AB191" s="876"/>
      <c r="AC191" s="876"/>
      <c r="AD191" s="876"/>
      <c r="AE191" s="876"/>
      <c r="AF191" s="876"/>
      <c r="AG191" s="876"/>
      <c r="AH191" s="876"/>
      <c r="AI191" s="876"/>
      <c r="AJ191" s="871"/>
      <c r="AK191" s="850"/>
      <c r="BA191" s="740" t="n">
        <f aca="false">FALSE()</f>
        <v>0</v>
      </c>
    </row>
    <row r="192" customFormat="false" ht="13.5" hidden="false" customHeight="true" outlineLevel="0" collapsed="false">
      <c r="A192" s="856"/>
      <c r="B192" s="856"/>
      <c r="C192" s="856"/>
      <c r="D192" s="856"/>
      <c r="E192" s="860"/>
      <c r="F192" s="877" t="s">
        <v>337</v>
      </c>
      <c r="G192" s="877"/>
      <c r="H192" s="877"/>
      <c r="I192" s="877"/>
      <c r="J192" s="877"/>
      <c r="K192" s="877"/>
      <c r="L192" s="877"/>
      <c r="M192" s="877"/>
      <c r="N192" s="877"/>
      <c r="O192" s="877"/>
      <c r="P192" s="877"/>
      <c r="Q192" s="877"/>
      <c r="R192" s="877"/>
      <c r="S192" s="877"/>
      <c r="T192" s="877"/>
      <c r="U192" s="877"/>
      <c r="V192" s="877"/>
      <c r="W192" s="877"/>
      <c r="X192" s="877"/>
      <c r="Y192" s="877"/>
      <c r="Z192" s="877"/>
      <c r="AA192" s="877"/>
      <c r="AB192" s="877"/>
      <c r="AC192" s="877"/>
      <c r="AD192" s="877"/>
      <c r="AE192" s="877"/>
      <c r="AF192" s="877"/>
      <c r="AG192" s="877"/>
      <c r="AH192" s="877"/>
      <c r="AI192" s="877"/>
      <c r="AJ192" s="871"/>
      <c r="AK192" s="294"/>
      <c r="BA192" s="740" t="n">
        <f aca="false">FALSE()</f>
        <v>0</v>
      </c>
    </row>
    <row r="193" customFormat="false" ht="13.5" hidden="false" customHeight="true" outlineLevel="0" collapsed="false">
      <c r="A193" s="856"/>
      <c r="B193" s="856"/>
      <c r="C193" s="856"/>
      <c r="D193" s="856"/>
      <c r="E193" s="869"/>
      <c r="F193" s="876" t="s">
        <v>338</v>
      </c>
      <c r="G193" s="876"/>
      <c r="H193" s="876"/>
      <c r="I193" s="876"/>
      <c r="J193" s="876"/>
      <c r="K193" s="876"/>
      <c r="L193" s="876"/>
      <c r="M193" s="876"/>
      <c r="N193" s="876"/>
      <c r="O193" s="876"/>
      <c r="P193" s="876"/>
      <c r="Q193" s="876"/>
      <c r="R193" s="876"/>
      <c r="S193" s="876"/>
      <c r="T193" s="876"/>
      <c r="U193" s="876"/>
      <c r="V193" s="876"/>
      <c r="W193" s="876"/>
      <c r="X193" s="876"/>
      <c r="Y193" s="876"/>
      <c r="Z193" s="876"/>
      <c r="AA193" s="876"/>
      <c r="AB193" s="876"/>
      <c r="AC193" s="876"/>
      <c r="AD193" s="876"/>
      <c r="AE193" s="876"/>
      <c r="AF193" s="876"/>
      <c r="AG193" s="876"/>
      <c r="AH193" s="876"/>
      <c r="AI193" s="876"/>
      <c r="AJ193" s="878"/>
      <c r="BA193" s="740" t="n">
        <f aca="false">FALSE()</f>
        <v>0</v>
      </c>
    </row>
    <row r="194" customFormat="false" ht="13.5" hidden="false" customHeight="true" outlineLevel="0" collapsed="false">
      <c r="A194" s="856"/>
      <c r="B194" s="856"/>
      <c r="C194" s="856"/>
      <c r="D194" s="856"/>
      <c r="E194" s="872"/>
      <c r="F194" s="873" t="s">
        <v>339</v>
      </c>
      <c r="G194" s="873"/>
      <c r="H194" s="873"/>
      <c r="I194" s="873"/>
      <c r="J194" s="873"/>
      <c r="K194" s="873"/>
      <c r="L194" s="873"/>
      <c r="M194" s="873"/>
      <c r="N194" s="873"/>
      <c r="O194" s="873"/>
      <c r="P194" s="873"/>
      <c r="Q194" s="873"/>
      <c r="R194" s="873"/>
      <c r="S194" s="873"/>
      <c r="T194" s="873"/>
      <c r="U194" s="873"/>
      <c r="V194" s="873"/>
      <c r="W194" s="873"/>
      <c r="X194" s="873"/>
      <c r="Y194" s="873"/>
      <c r="Z194" s="873"/>
      <c r="AA194" s="873"/>
      <c r="AB194" s="873"/>
      <c r="AC194" s="873"/>
      <c r="AD194" s="873"/>
      <c r="AE194" s="873"/>
      <c r="AF194" s="873"/>
      <c r="AG194" s="873"/>
      <c r="AH194" s="873"/>
      <c r="AI194" s="873"/>
      <c r="AJ194" s="873"/>
      <c r="BA194" s="740" t="n">
        <f aca="false">FALSE()</f>
        <v>0</v>
      </c>
      <c r="BB194" s="855" t="n">
        <f aca="false">COUNTIF(BA191:BA194,1)</f>
        <v>0</v>
      </c>
    </row>
    <row r="195" customFormat="false" ht="13.5" hidden="false" customHeight="true" outlineLevel="0" collapsed="false">
      <c r="A195" s="856" t="s">
        <v>340</v>
      </c>
      <c r="B195" s="856"/>
      <c r="C195" s="856"/>
      <c r="D195" s="856"/>
      <c r="E195" s="869"/>
      <c r="F195" s="876" t="s">
        <v>341</v>
      </c>
      <c r="G195" s="876"/>
      <c r="H195" s="876"/>
      <c r="I195" s="876"/>
      <c r="J195" s="876"/>
      <c r="K195" s="876"/>
      <c r="L195" s="876"/>
      <c r="M195" s="876"/>
      <c r="N195" s="876"/>
      <c r="O195" s="876"/>
      <c r="P195" s="876"/>
      <c r="Q195" s="876"/>
      <c r="R195" s="876"/>
      <c r="S195" s="876"/>
      <c r="T195" s="876"/>
      <c r="U195" s="876"/>
      <c r="V195" s="876"/>
      <c r="W195" s="876"/>
      <c r="X195" s="876"/>
      <c r="Y195" s="876"/>
      <c r="Z195" s="876"/>
      <c r="AA195" s="876"/>
      <c r="AB195" s="876"/>
      <c r="AC195" s="876"/>
      <c r="AD195" s="876"/>
      <c r="AE195" s="876"/>
      <c r="AF195" s="876"/>
      <c r="AG195" s="876"/>
      <c r="AH195" s="876"/>
      <c r="AI195" s="876"/>
      <c r="AJ195" s="871"/>
      <c r="BA195" s="740" t="n">
        <f aca="false">FALSE()</f>
        <v>0</v>
      </c>
    </row>
    <row r="196" customFormat="false" ht="21" hidden="false" customHeight="true" outlineLevel="0" collapsed="false">
      <c r="A196" s="856"/>
      <c r="B196" s="856"/>
      <c r="C196" s="856"/>
      <c r="D196" s="856"/>
      <c r="E196" s="860"/>
      <c r="F196" s="877" t="s">
        <v>342</v>
      </c>
      <c r="G196" s="877"/>
      <c r="H196" s="877"/>
      <c r="I196" s="877"/>
      <c r="J196" s="877"/>
      <c r="K196" s="877"/>
      <c r="L196" s="877"/>
      <c r="M196" s="877"/>
      <c r="N196" s="877"/>
      <c r="O196" s="877"/>
      <c r="P196" s="877"/>
      <c r="Q196" s="877"/>
      <c r="R196" s="877"/>
      <c r="S196" s="877"/>
      <c r="T196" s="877"/>
      <c r="U196" s="877"/>
      <c r="V196" s="877"/>
      <c r="W196" s="877"/>
      <c r="X196" s="877"/>
      <c r="Y196" s="877"/>
      <c r="Z196" s="877"/>
      <c r="AA196" s="877"/>
      <c r="AB196" s="877"/>
      <c r="AC196" s="877"/>
      <c r="AD196" s="877"/>
      <c r="AE196" s="877"/>
      <c r="AF196" s="877"/>
      <c r="AG196" s="877"/>
      <c r="AH196" s="877"/>
      <c r="AI196" s="877"/>
      <c r="AJ196" s="862"/>
      <c r="BA196" s="740" t="n">
        <f aca="false">FALSE()</f>
        <v>0</v>
      </c>
    </row>
    <row r="197" customFormat="false" ht="13.5" hidden="false" customHeight="true" outlineLevel="0" collapsed="false">
      <c r="A197" s="856"/>
      <c r="B197" s="856"/>
      <c r="C197" s="856"/>
      <c r="D197" s="856"/>
      <c r="E197" s="860"/>
      <c r="F197" s="877" t="s">
        <v>343</v>
      </c>
      <c r="G197" s="877"/>
      <c r="H197" s="877"/>
      <c r="I197" s="877"/>
      <c r="J197" s="877"/>
      <c r="K197" s="877"/>
      <c r="L197" s="877"/>
      <c r="M197" s="877"/>
      <c r="N197" s="877"/>
      <c r="O197" s="877"/>
      <c r="P197" s="877"/>
      <c r="Q197" s="877"/>
      <c r="R197" s="877"/>
      <c r="S197" s="877"/>
      <c r="T197" s="877"/>
      <c r="U197" s="877"/>
      <c r="V197" s="877"/>
      <c r="W197" s="877"/>
      <c r="X197" s="877"/>
      <c r="Y197" s="877"/>
      <c r="Z197" s="877"/>
      <c r="AA197" s="877"/>
      <c r="AB197" s="877"/>
      <c r="AC197" s="877"/>
      <c r="AD197" s="877"/>
      <c r="AE197" s="877"/>
      <c r="AF197" s="877"/>
      <c r="AG197" s="877"/>
      <c r="AH197" s="877"/>
      <c r="AI197" s="877"/>
      <c r="AJ197" s="862"/>
      <c r="BA197" s="740" t="n">
        <f aca="false">FALSE()</f>
        <v>0</v>
      </c>
    </row>
    <row r="198" customFormat="false" ht="13.5" hidden="false" customHeight="true" outlineLevel="0" collapsed="false">
      <c r="A198" s="856"/>
      <c r="B198" s="856"/>
      <c r="C198" s="856"/>
      <c r="D198" s="856"/>
      <c r="E198" s="872"/>
      <c r="F198" s="874" t="s">
        <v>344</v>
      </c>
      <c r="G198" s="874"/>
      <c r="H198" s="874"/>
      <c r="I198" s="874"/>
      <c r="J198" s="874"/>
      <c r="K198" s="874"/>
      <c r="L198" s="874"/>
      <c r="M198" s="874"/>
      <c r="N198" s="874"/>
      <c r="O198" s="874"/>
      <c r="P198" s="874"/>
      <c r="Q198" s="874"/>
      <c r="R198" s="874"/>
      <c r="S198" s="874"/>
      <c r="T198" s="874"/>
      <c r="U198" s="874"/>
      <c r="V198" s="874"/>
      <c r="W198" s="874"/>
      <c r="X198" s="874"/>
      <c r="Y198" s="874"/>
      <c r="Z198" s="874"/>
      <c r="AA198" s="874"/>
      <c r="AB198" s="874"/>
      <c r="AC198" s="874"/>
      <c r="AD198" s="874"/>
      <c r="AE198" s="874"/>
      <c r="AF198" s="874"/>
      <c r="AG198" s="874"/>
      <c r="AH198" s="874"/>
      <c r="AI198" s="874"/>
      <c r="AJ198" s="875"/>
      <c r="BA198" s="740" t="n">
        <f aca="false">FALSE()</f>
        <v>0</v>
      </c>
      <c r="BB198" s="855" t="n">
        <f aca="false">COUNTIF(BA195:BA198,1)</f>
        <v>0</v>
      </c>
    </row>
    <row r="199" customFormat="false" ht="13.5" hidden="false" customHeight="true" outlineLevel="0" collapsed="false">
      <c r="A199" s="856" t="s">
        <v>345</v>
      </c>
      <c r="B199" s="856"/>
      <c r="C199" s="856"/>
      <c r="D199" s="856"/>
      <c r="E199" s="869"/>
      <c r="F199" s="879" t="s">
        <v>346</v>
      </c>
      <c r="G199" s="879"/>
      <c r="H199" s="879"/>
      <c r="I199" s="879"/>
      <c r="J199" s="879"/>
      <c r="K199" s="879"/>
      <c r="L199" s="879"/>
      <c r="M199" s="879"/>
      <c r="N199" s="879"/>
      <c r="O199" s="879"/>
      <c r="P199" s="879"/>
      <c r="Q199" s="879"/>
      <c r="R199" s="879"/>
      <c r="S199" s="879"/>
      <c r="T199" s="879"/>
      <c r="U199" s="879"/>
      <c r="V199" s="879"/>
      <c r="W199" s="879"/>
      <c r="X199" s="879"/>
      <c r="Y199" s="879"/>
      <c r="Z199" s="879"/>
      <c r="AA199" s="879"/>
      <c r="AB199" s="879"/>
      <c r="AC199" s="879"/>
      <c r="AD199" s="879"/>
      <c r="AE199" s="879"/>
      <c r="AF199" s="879"/>
      <c r="AG199" s="879"/>
      <c r="AH199" s="879"/>
      <c r="AI199" s="879"/>
      <c r="AJ199" s="879"/>
      <c r="AK199" s="843"/>
      <c r="BA199" s="740" t="n">
        <f aca="false">FALSE()</f>
        <v>0</v>
      </c>
    </row>
    <row r="200" customFormat="false" ht="13.5" hidden="false" customHeight="true" outlineLevel="0" collapsed="false">
      <c r="A200" s="856"/>
      <c r="B200" s="856"/>
      <c r="C200" s="856"/>
      <c r="D200" s="856"/>
      <c r="E200" s="860"/>
      <c r="F200" s="877" t="s">
        <v>347</v>
      </c>
      <c r="G200" s="877"/>
      <c r="H200" s="877"/>
      <c r="I200" s="877"/>
      <c r="J200" s="877"/>
      <c r="K200" s="877"/>
      <c r="L200" s="877"/>
      <c r="M200" s="877"/>
      <c r="N200" s="877"/>
      <c r="O200" s="877"/>
      <c r="P200" s="877"/>
      <c r="Q200" s="877"/>
      <c r="R200" s="877"/>
      <c r="S200" s="877"/>
      <c r="T200" s="877"/>
      <c r="U200" s="877"/>
      <c r="V200" s="877"/>
      <c r="W200" s="877"/>
      <c r="X200" s="877"/>
      <c r="Y200" s="877"/>
      <c r="Z200" s="877"/>
      <c r="AA200" s="877"/>
      <c r="AB200" s="877"/>
      <c r="AC200" s="877"/>
      <c r="AD200" s="877"/>
      <c r="AE200" s="877"/>
      <c r="AF200" s="877"/>
      <c r="AG200" s="877"/>
      <c r="AH200" s="877"/>
      <c r="AI200" s="877"/>
      <c r="AJ200" s="862"/>
      <c r="AK200" s="850"/>
      <c r="BA200" s="740" t="n">
        <f aca="false">FALSE()</f>
        <v>0</v>
      </c>
    </row>
    <row r="201" customFormat="false" ht="13.5" hidden="false" customHeight="true" outlineLevel="0" collapsed="false">
      <c r="A201" s="856"/>
      <c r="B201" s="856"/>
      <c r="C201" s="856"/>
      <c r="D201" s="856"/>
      <c r="E201" s="860"/>
      <c r="F201" s="877" t="s">
        <v>348</v>
      </c>
      <c r="G201" s="877"/>
      <c r="H201" s="877"/>
      <c r="I201" s="877"/>
      <c r="J201" s="877"/>
      <c r="K201" s="877"/>
      <c r="L201" s="877"/>
      <c r="M201" s="877"/>
      <c r="N201" s="877"/>
      <c r="O201" s="877"/>
      <c r="P201" s="877"/>
      <c r="Q201" s="877"/>
      <c r="R201" s="877"/>
      <c r="S201" s="877"/>
      <c r="T201" s="877"/>
      <c r="U201" s="877"/>
      <c r="V201" s="877"/>
      <c r="W201" s="877"/>
      <c r="X201" s="877"/>
      <c r="Y201" s="877"/>
      <c r="Z201" s="877"/>
      <c r="AA201" s="877"/>
      <c r="AB201" s="877"/>
      <c r="AC201" s="877"/>
      <c r="AD201" s="877"/>
      <c r="AE201" s="877"/>
      <c r="AF201" s="877"/>
      <c r="AG201" s="877"/>
      <c r="AH201" s="877"/>
      <c r="AI201" s="877"/>
      <c r="AJ201" s="862"/>
      <c r="AK201" s="850"/>
      <c r="BA201" s="740" t="n">
        <f aca="false">FALSE()</f>
        <v>0</v>
      </c>
    </row>
    <row r="202" customFormat="false" ht="13.5" hidden="false" customHeight="true" outlineLevel="0" collapsed="false">
      <c r="A202" s="856"/>
      <c r="B202" s="856"/>
      <c r="C202" s="856"/>
      <c r="D202" s="856"/>
      <c r="E202" s="880"/>
      <c r="F202" s="881" t="s">
        <v>349</v>
      </c>
      <c r="G202" s="881"/>
      <c r="H202" s="881"/>
      <c r="I202" s="881"/>
      <c r="J202" s="881"/>
      <c r="K202" s="881"/>
      <c r="L202" s="881"/>
      <c r="M202" s="881"/>
      <c r="N202" s="881"/>
      <c r="O202" s="881"/>
      <c r="P202" s="881"/>
      <c r="Q202" s="881"/>
      <c r="R202" s="881"/>
      <c r="S202" s="881"/>
      <c r="T202" s="881"/>
      <c r="U202" s="881"/>
      <c r="V202" s="881"/>
      <c r="W202" s="881"/>
      <c r="X202" s="881"/>
      <c r="Y202" s="881"/>
      <c r="Z202" s="881"/>
      <c r="AA202" s="881"/>
      <c r="AB202" s="881"/>
      <c r="AC202" s="881"/>
      <c r="AD202" s="881"/>
      <c r="AE202" s="881"/>
      <c r="AF202" s="881"/>
      <c r="AG202" s="881"/>
      <c r="AH202" s="881"/>
      <c r="AI202" s="881"/>
      <c r="AJ202" s="882"/>
      <c r="AK202" s="294"/>
      <c r="BA202" s="740" t="n">
        <f aca="false">FALSE()</f>
        <v>0</v>
      </c>
      <c r="BB202" s="855" t="n">
        <f aca="false">COUNTIF(BA199:BA202,1)</f>
        <v>0</v>
      </c>
    </row>
    <row r="203" customFormat="false" ht="15" hidden="false" customHeight="true" outlineLevel="0" collapsed="false">
      <c r="A203" s="705" t="s">
        <v>269</v>
      </c>
      <c r="B203" s="705"/>
      <c r="C203" s="705"/>
      <c r="D203" s="705"/>
      <c r="E203" s="705"/>
      <c r="F203" s="705"/>
      <c r="G203" s="705"/>
      <c r="H203" s="705"/>
      <c r="I203" s="705"/>
      <c r="J203" s="705"/>
      <c r="K203" s="705"/>
      <c r="L203" s="705"/>
      <c r="M203" s="705"/>
      <c r="N203" s="705"/>
      <c r="O203" s="705"/>
      <c r="P203" s="705"/>
      <c r="Q203" s="705"/>
      <c r="R203" s="705"/>
      <c r="S203" s="705"/>
      <c r="T203" s="705"/>
      <c r="U203" s="705"/>
      <c r="V203" s="705"/>
      <c r="W203" s="705"/>
      <c r="X203" s="705"/>
      <c r="Y203" s="705"/>
      <c r="Z203" s="705"/>
      <c r="AA203" s="705"/>
      <c r="AB203" s="705"/>
      <c r="AC203" s="705"/>
      <c r="AD203" s="705"/>
      <c r="AE203" s="705"/>
      <c r="AF203" s="705"/>
      <c r="AG203" s="883"/>
      <c r="AH203" s="884" t="s">
        <v>270</v>
      </c>
      <c r="AI203" s="883"/>
      <c r="AJ203" s="885"/>
      <c r="AK203" s="327"/>
      <c r="AT203" s="353"/>
    </row>
    <row r="204" customFormat="false" ht="9" hidden="false" customHeight="true" outlineLevel="0" collapsed="false">
      <c r="A204" s="886"/>
      <c r="B204" s="886"/>
      <c r="C204" s="886"/>
      <c r="D204" s="886"/>
      <c r="E204" s="886"/>
      <c r="F204" s="886"/>
      <c r="G204" s="886"/>
      <c r="H204" s="886"/>
      <c r="I204" s="886"/>
      <c r="J204" s="886"/>
      <c r="K204" s="886"/>
      <c r="L204" s="886"/>
      <c r="M204" s="886"/>
      <c r="N204" s="886"/>
      <c r="O204" s="886"/>
      <c r="P204" s="886"/>
      <c r="Q204" s="886"/>
      <c r="R204" s="886"/>
      <c r="S204" s="886"/>
      <c r="T204" s="886"/>
      <c r="U204" s="886"/>
      <c r="V204" s="886"/>
      <c r="W204" s="886"/>
      <c r="X204" s="886"/>
      <c r="Y204" s="886"/>
      <c r="Z204" s="886"/>
      <c r="AA204" s="886"/>
      <c r="AB204" s="886"/>
      <c r="AC204" s="886"/>
      <c r="AD204" s="886"/>
      <c r="AE204" s="886"/>
      <c r="AF204" s="886"/>
      <c r="AG204" s="886"/>
      <c r="AH204" s="886"/>
      <c r="AI204" s="886"/>
      <c r="AJ204" s="887"/>
      <c r="AK204" s="294"/>
      <c r="AT204" s="353"/>
    </row>
    <row r="205" customFormat="false" ht="13.2" hidden="false" customHeight="false" outlineLevel="0" collapsed="false">
      <c r="A205" s="360" t="s">
        <v>350</v>
      </c>
      <c r="B205" s="101"/>
      <c r="C205" s="361"/>
      <c r="D205" s="361"/>
      <c r="E205" s="361"/>
      <c r="F205" s="361"/>
      <c r="G205" s="361"/>
      <c r="H205" s="361"/>
      <c r="I205" s="361"/>
      <c r="J205" s="361"/>
      <c r="K205" s="361"/>
      <c r="L205" s="361"/>
      <c r="M205" s="361"/>
      <c r="N205" s="361"/>
      <c r="O205" s="361"/>
      <c r="P205" s="361"/>
      <c r="Q205" s="361"/>
      <c r="R205" s="361"/>
      <c r="S205" s="361"/>
      <c r="T205" s="361"/>
      <c r="U205" s="361"/>
      <c r="V205" s="361"/>
      <c r="W205" s="361"/>
      <c r="X205" s="361"/>
      <c r="Y205" s="361"/>
      <c r="Z205" s="361"/>
      <c r="AA205" s="361"/>
      <c r="AB205" s="361"/>
      <c r="AC205" s="361"/>
      <c r="AD205" s="361"/>
      <c r="AE205" s="361"/>
      <c r="AF205" s="361"/>
      <c r="AG205" s="101"/>
      <c r="AH205" s="101"/>
      <c r="AI205" s="101"/>
      <c r="AJ205" s="297"/>
      <c r="AK205" s="294"/>
      <c r="AT205" s="353"/>
    </row>
    <row r="206" customFormat="false" ht="17.25" hidden="false" customHeight="true" outlineLevel="0" collapsed="false">
      <c r="A206" s="888" t="s">
        <v>351</v>
      </c>
      <c r="B206" s="101"/>
      <c r="C206" s="361"/>
      <c r="D206" s="361"/>
      <c r="E206" s="361"/>
      <c r="F206" s="361"/>
      <c r="G206" s="361"/>
      <c r="H206" s="361"/>
      <c r="I206" s="361"/>
      <c r="J206" s="361"/>
      <c r="K206" s="361"/>
      <c r="L206" s="361"/>
      <c r="M206" s="361"/>
      <c r="N206" s="361"/>
      <c r="O206" s="361"/>
      <c r="P206" s="361"/>
      <c r="Q206" s="361"/>
      <c r="R206" s="361"/>
      <c r="S206" s="361"/>
      <c r="T206" s="361"/>
      <c r="U206" s="361"/>
      <c r="V206" s="361"/>
      <c r="W206" s="361"/>
      <c r="X206" s="361"/>
      <c r="Y206" s="361"/>
      <c r="Z206" s="361"/>
      <c r="AA206" s="361"/>
      <c r="AB206" s="361"/>
      <c r="AC206" s="361"/>
      <c r="AD206" s="361"/>
      <c r="AE206" s="361"/>
      <c r="AF206" s="361"/>
      <c r="AG206" s="361"/>
      <c r="AH206" s="361"/>
      <c r="AI206" s="361"/>
      <c r="AJ206" s="361"/>
      <c r="AM206" s="855"/>
      <c r="AN206" s="855"/>
      <c r="AO206" s="855"/>
      <c r="AP206" s="855"/>
      <c r="AQ206" s="855"/>
      <c r="AR206" s="855"/>
      <c r="AS206" s="855"/>
      <c r="AT206" s="855"/>
      <c r="AU206" s="855"/>
      <c r="AV206" s="855"/>
      <c r="AW206" s="855"/>
      <c r="AX206" s="855"/>
      <c r="BA206" s="855"/>
      <c r="BB206" s="855"/>
    </row>
    <row r="207" s="855" customFormat="true" ht="15" hidden="false" customHeight="true" outlineLevel="0" collapsed="false">
      <c r="A207" s="889" t="s">
        <v>352</v>
      </c>
      <c r="B207" s="889"/>
      <c r="C207" s="889"/>
      <c r="D207" s="889"/>
      <c r="E207" s="890"/>
      <c r="F207" s="891" t="s">
        <v>353</v>
      </c>
      <c r="G207" s="891"/>
      <c r="H207" s="891"/>
      <c r="I207" s="891"/>
      <c r="J207" s="891"/>
      <c r="K207" s="891"/>
      <c r="L207" s="891"/>
      <c r="M207" s="891"/>
      <c r="N207" s="891"/>
      <c r="O207" s="892"/>
      <c r="P207" s="892"/>
      <c r="Q207" s="892"/>
      <c r="R207" s="891" t="s">
        <v>354</v>
      </c>
      <c r="S207" s="893"/>
      <c r="T207" s="893" t="s">
        <v>355</v>
      </c>
      <c r="U207" s="893"/>
      <c r="V207" s="893"/>
      <c r="W207" s="891"/>
      <c r="X207" s="891"/>
      <c r="Y207" s="891"/>
      <c r="Z207" s="891"/>
      <c r="AA207" s="892"/>
      <c r="AB207" s="892"/>
      <c r="AC207" s="892"/>
      <c r="AD207" s="892"/>
      <c r="AE207" s="892"/>
      <c r="AF207" s="892"/>
      <c r="AG207" s="892"/>
      <c r="AH207" s="892"/>
      <c r="AI207" s="892"/>
      <c r="AJ207" s="894"/>
      <c r="AK207" s="327"/>
    </row>
    <row r="208" customFormat="false" ht="15" hidden="false" customHeight="true" outlineLevel="0" collapsed="false">
      <c r="A208" s="889"/>
      <c r="B208" s="889"/>
      <c r="C208" s="889"/>
      <c r="D208" s="889"/>
      <c r="E208" s="895"/>
      <c r="F208" s="877" t="s">
        <v>356</v>
      </c>
      <c r="G208" s="877"/>
      <c r="H208" s="877"/>
      <c r="I208" s="877"/>
      <c r="J208" s="877"/>
      <c r="K208" s="877"/>
      <c r="L208" s="877"/>
      <c r="M208" s="861"/>
      <c r="N208" s="861"/>
      <c r="O208" s="861"/>
      <c r="P208" s="861"/>
      <c r="Q208" s="861"/>
      <c r="R208" s="896" t="s">
        <v>354</v>
      </c>
      <c r="S208" s="897"/>
      <c r="T208" s="897" t="s">
        <v>355</v>
      </c>
      <c r="U208" s="897"/>
      <c r="V208" s="897"/>
      <c r="W208" s="896"/>
      <c r="X208" s="896"/>
      <c r="Y208" s="898"/>
      <c r="Z208" s="896"/>
      <c r="AA208" s="899"/>
      <c r="AB208" s="861"/>
      <c r="AC208" s="861"/>
      <c r="AD208" s="861"/>
      <c r="AE208" s="861"/>
      <c r="AF208" s="861"/>
      <c r="AG208" s="861"/>
      <c r="AH208" s="861"/>
      <c r="AI208" s="861"/>
      <c r="AJ208" s="862"/>
      <c r="AK208" s="294"/>
      <c r="AM208" s="308"/>
      <c r="AN208" s="308"/>
      <c r="AO208" s="308"/>
      <c r="AP208" s="308"/>
      <c r="AQ208" s="308"/>
      <c r="AR208" s="308"/>
      <c r="AS208" s="308"/>
      <c r="AT208" s="308"/>
      <c r="AU208" s="308"/>
      <c r="AV208" s="308"/>
      <c r="AW208" s="308"/>
      <c r="AX208" s="308"/>
      <c r="BA208" s="308"/>
      <c r="BB208" s="308"/>
    </row>
    <row r="209" s="308" customFormat="true" ht="15" hidden="false" customHeight="true" outlineLevel="0" collapsed="false">
      <c r="A209" s="900" t="s">
        <v>357</v>
      </c>
      <c r="B209" s="900"/>
      <c r="C209" s="900"/>
      <c r="D209" s="900"/>
      <c r="E209" s="895"/>
      <c r="F209" s="901" t="s">
        <v>358</v>
      </c>
      <c r="G209" s="901"/>
      <c r="H209" s="901"/>
      <c r="I209" s="901"/>
      <c r="J209" s="901"/>
      <c r="K209" s="901"/>
      <c r="L209" s="901"/>
      <c r="M209" s="901"/>
      <c r="N209" s="901"/>
      <c r="O209" s="901"/>
      <c r="P209" s="901"/>
      <c r="Q209" s="901"/>
      <c r="R209" s="901"/>
      <c r="S209" s="901"/>
      <c r="T209" s="901"/>
      <c r="U209" s="896" t="s">
        <v>354</v>
      </c>
      <c r="V209" s="897"/>
      <c r="W209" s="897" t="s">
        <v>355</v>
      </c>
      <c r="X209" s="897"/>
      <c r="Y209" s="897"/>
      <c r="Z209" s="896"/>
      <c r="AA209" s="896"/>
      <c r="AB209" s="896"/>
      <c r="AC209" s="896"/>
      <c r="AD209" s="861"/>
      <c r="AE209" s="861"/>
      <c r="AF209" s="861"/>
      <c r="AG209" s="861"/>
      <c r="AH209" s="861"/>
      <c r="AI209" s="861"/>
      <c r="AJ209" s="862"/>
      <c r="AK209" s="294"/>
    </row>
    <row r="210" customFormat="false" ht="15" hidden="false" customHeight="true" outlineLevel="0" collapsed="false">
      <c r="A210" s="900"/>
      <c r="B210" s="900"/>
      <c r="C210" s="900"/>
      <c r="D210" s="900"/>
      <c r="E210" s="902"/>
      <c r="F210" s="903" t="s">
        <v>359</v>
      </c>
      <c r="G210" s="903"/>
      <c r="H210" s="904"/>
      <c r="I210" s="904"/>
      <c r="J210" s="904"/>
      <c r="K210" s="904"/>
      <c r="L210" s="904"/>
      <c r="M210" s="904"/>
      <c r="N210" s="904"/>
      <c r="O210" s="904"/>
      <c r="P210" s="904"/>
      <c r="Q210" s="904"/>
      <c r="R210" s="904"/>
      <c r="S210" s="904"/>
      <c r="T210" s="904"/>
      <c r="U210" s="904"/>
      <c r="V210" s="904"/>
      <c r="W210" s="904"/>
      <c r="X210" s="904"/>
      <c r="Y210" s="905" t="s">
        <v>180</v>
      </c>
      <c r="Z210" s="906" t="s">
        <v>354</v>
      </c>
      <c r="AA210" s="907"/>
      <c r="AB210" s="907" t="s">
        <v>268</v>
      </c>
      <c r="AC210" s="907"/>
      <c r="AD210" s="906"/>
      <c r="AE210" s="906"/>
      <c r="AF210" s="906"/>
      <c r="AG210" s="906"/>
      <c r="AH210" s="908"/>
      <c r="AI210" s="908"/>
      <c r="AJ210" s="909"/>
      <c r="AK210" s="294"/>
    </row>
    <row r="211" customFormat="false" ht="15" hidden="false" customHeight="true" outlineLevel="0" collapsed="false">
      <c r="A211" s="705" t="s">
        <v>269</v>
      </c>
      <c r="B211" s="705"/>
      <c r="C211" s="705"/>
      <c r="D211" s="705"/>
      <c r="E211" s="705"/>
      <c r="F211" s="705"/>
      <c r="G211" s="705"/>
      <c r="H211" s="705"/>
      <c r="I211" s="705"/>
      <c r="J211" s="705"/>
      <c r="K211" s="705"/>
      <c r="L211" s="705"/>
      <c r="M211" s="705"/>
      <c r="N211" s="705"/>
      <c r="O211" s="705"/>
      <c r="P211" s="705"/>
      <c r="Q211" s="705"/>
      <c r="R211" s="705"/>
      <c r="S211" s="705"/>
      <c r="T211" s="705"/>
      <c r="U211" s="705"/>
      <c r="V211" s="705"/>
      <c r="W211" s="705"/>
      <c r="X211" s="705"/>
      <c r="Y211" s="705"/>
      <c r="Z211" s="705"/>
      <c r="AA211" s="705"/>
      <c r="AB211" s="705"/>
      <c r="AC211" s="705"/>
      <c r="AD211" s="705"/>
      <c r="AE211" s="705"/>
      <c r="AF211" s="705"/>
      <c r="AG211" s="729"/>
      <c r="AH211" s="730" t="s">
        <v>270</v>
      </c>
      <c r="AI211" s="729"/>
      <c r="AJ211" s="731"/>
      <c r="AK211" s="327"/>
      <c r="AT211" s="353"/>
    </row>
    <row r="212" customFormat="false" ht="6" hidden="false" customHeight="true" outlineLevel="0" collapsed="false">
      <c r="A212" s="363"/>
      <c r="B212" s="101"/>
      <c r="C212" s="361"/>
      <c r="D212" s="361"/>
      <c r="E212" s="361"/>
      <c r="F212" s="361"/>
      <c r="G212" s="361"/>
      <c r="H212" s="361"/>
      <c r="I212" s="361"/>
      <c r="J212" s="361"/>
      <c r="K212" s="361"/>
      <c r="L212" s="361"/>
      <c r="M212" s="361"/>
      <c r="N212" s="361"/>
      <c r="O212" s="361"/>
      <c r="P212" s="361"/>
      <c r="Q212" s="361"/>
      <c r="R212" s="361"/>
      <c r="S212" s="361"/>
      <c r="T212" s="361"/>
      <c r="U212" s="361"/>
      <c r="V212" s="361"/>
      <c r="W212" s="361"/>
      <c r="X212" s="361"/>
      <c r="Y212" s="361"/>
      <c r="Z212" s="361"/>
      <c r="AA212" s="361"/>
      <c r="AB212" s="361"/>
      <c r="AC212" s="361"/>
      <c r="AD212" s="361"/>
      <c r="AE212" s="361"/>
      <c r="AF212" s="361"/>
      <c r="AG212" s="361"/>
      <c r="AH212" s="361"/>
      <c r="AI212" s="361"/>
      <c r="AJ212" s="297"/>
      <c r="AK212" s="294"/>
    </row>
    <row r="213" customFormat="false" ht="15.75" hidden="false" customHeight="true" outlineLevel="0" collapsed="false">
      <c r="A213" s="910"/>
      <c r="B213" s="469" t="s">
        <v>360</v>
      </c>
      <c r="C213" s="910"/>
      <c r="D213" s="910"/>
      <c r="E213" s="910"/>
      <c r="F213" s="910"/>
      <c r="G213" s="910"/>
      <c r="H213" s="910"/>
      <c r="I213" s="910"/>
      <c r="J213" s="910"/>
      <c r="K213" s="910"/>
      <c r="L213" s="910"/>
      <c r="M213" s="910"/>
      <c r="N213" s="910"/>
      <c r="O213" s="910"/>
      <c r="P213" s="910"/>
      <c r="Q213" s="910"/>
      <c r="R213" s="910"/>
      <c r="S213" s="910"/>
      <c r="T213" s="910"/>
      <c r="U213" s="910"/>
      <c r="V213" s="910"/>
      <c r="W213" s="910"/>
      <c r="X213" s="910"/>
      <c r="Y213" s="910"/>
      <c r="Z213" s="910"/>
      <c r="AA213" s="910"/>
      <c r="AB213" s="910"/>
      <c r="AC213" s="910"/>
      <c r="AD213" s="910"/>
      <c r="AE213" s="910"/>
      <c r="AF213" s="910"/>
      <c r="AG213" s="910"/>
      <c r="AH213" s="910"/>
      <c r="AI213" s="910"/>
      <c r="AJ213" s="911"/>
      <c r="AK213" s="294"/>
    </row>
    <row r="214" customFormat="false" ht="13.8" hidden="false" customHeight="true" outlineLevel="0" collapsed="false">
      <c r="A214" s="910"/>
      <c r="B214" s="912" t="s">
        <v>361</v>
      </c>
      <c r="C214" s="912"/>
      <c r="D214" s="912"/>
      <c r="E214" s="912"/>
      <c r="F214" s="912"/>
      <c r="G214" s="912"/>
      <c r="H214" s="912"/>
      <c r="I214" s="912"/>
      <c r="J214" s="912"/>
      <c r="K214" s="912"/>
      <c r="L214" s="912"/>
      <c r="M214" s="912"/>
      <c r="N214" s="912"/>
      <c r="O214" s="912"/>
      <c r="P214" s="912"/>
      <c r="Q214" s="912"/>
      <c r="R214" s="912"/>
      <c r="S214" s="912"/>
      <c r="T214" s="912"/>
      <c r="U214" s="912"/>
      <c r="V214" s="912"/>
      <c r="W214" s="912"/>
      <c r="X214" s="912"/>
      <c r="Y214" s="912"/>
      <c r="Z214" s="913" t="s">
        <v>362</v>
      </c>
      <c r="AA214" s="913"/>
      <c r="AB214" s="913"/>
      <c r="AC214" s="913"/>
      <c r="AD214" s="913"/>
      <c r="AE214" s="913"/>
      <c r="AF214" s="913"/>
      <c r="AG214" s="913"/>
      <c r="AH214" s="913"/>
      <c r="AI214" s="913"/>
      <c r="AJ214" s="913"/>
      <c r="AK214" s="913"/>
    </row>
    <row r="215" customFormat="false" ht="16.5" hidden="false" customHeight="true" outlineLevel="0" collapsed="false">
      <c r="A215" s="910"/>
      <c r="B215" s="914"/>
      <c r="C215" s="915" t="s">
        <v>363</v>
      </c>
      <c r="D215" s="916"/>
      <c r="E215" s="916"/>
      <c r="F215" s="916"/>
      <c r="G215" s="916"/>
      <c r="H215" s="916"/>
      <c r="I215" s="916"/>
      <c r="J215" s="916"/>
      <c r="K215" s="916"/>
      <c r="L215" s="916"/>
      <c r="M215" s="916"/>
      <c r="N215" s="916"/>
      <c r="O215" s="916"/>
      <c r="P215" s="916"/>
      <c r="Q215" s="916"/>
      <c r="R215" s="916"/>
      <c r="S215" s="916"/>
      <c r="T215" s="916"/>
      <c r="U215" s="916"/>
      <c r="V215" s="916"/>
      <c r="W215" s="916"/>
      <c r="X215" s="916"/>
      <c r="Y215" s="917"/>
      <c r="Z215" s="918" t="s">
        <v>364</v>
      </c>
      <c r="AA215" s="918"/>
      <c r="AB215" s="918"/>
      <c r="AC215" s="918"/>
      <c r="AD215" s="918"/>
      <c r="AE215" s="918"/>
      <c r="AF215" s="918"/>
      <c r="AG215" s="918"/>
      <c r="AH215" s="918"/>
      <c r="AI215" s="918"/>
      <c r="AJ215" s="918"/>
      <c r="AK215" s="918"/>
      <c r="BA215" s="919" t="n">
        <f aca="false">FALSE()</f>
        <v>0</v>
      </c>
    </row>
    <row r="216" customFormat="false" ht="16.5" hidden="false" customHeight="true" outlineLevel="0" collapsed="false">
      <c r="A216" s="910"/>
      <c r="B216" s="920"/>
      <c r="C216" s="921" t="s">
        <v>365</v>
      </c>
      <c r="D216" s="922"/>
      <c r="E216" s="922"/>
      <c r="F216" s="922"/>
      <c r="G216" s="922"/>
      <c r="H216" s="922"/>
      <c r="I216" s="922"/>
      <c r="J216" s="922"/>
      <c r="K216" s="922"/>
      <c r="L216" s="922"/>
      <c r="M216" s="922"/>
      <c r="N216" s="922"/>
      <c r="O216" s="922"/>
      <c r="P216" s="922"/>
      <c r="Q216" s="922"/>
      <c r="R216" s="922"/>
      <c r="S216" s="922"/>
      <c r="T216" s="922"/>
      <c r="U216" s="922"/>
      <c r="V216" s="922"/>
      <c r="W216" s="922"/>
      <c r="X216" s="922"/>
      <c r="Y216" s="923"/>
      <c r="Z216" s="924" t="s">
        <v>366</v>
      </c>
      <c r="AA216" s="924"/>
      <c r="AB216" s="924"/>
      <c r="AC216" s="924"/>
      <c r="AD216" s="924"/>
      <c r="AE216" s="924"/>
      <c r="AF216" s="924"/>
      <c r="AG216" s="924"/>
      <c r="AH216" s="924"/>
      <c r="AI216" s="924"/>
      <c r="AJ216" s="924"/>
      <c r="AK216" s="924"/>
      <c r="BA216" s="919" t="n">
        <f aca="false">FALSE()</f>
        <v>0</v>
      </c>
    </row>
    <row r="217" customFormat="false" ht="16.5" hidden="false" customHeight="true" outlineLevel="0" collapsed="false">
      <c r="A217" s="910"/>
      <c r="B217" s="920"/>
      <c r="C217" s="921" t="s">
        <v>367</v>
      </c>
      <c r="D217" s="922"/>
      <c r="E217" s="922"/>
      <c r="F217" s="922"/>
      <c r="G217" s="922"/>
      <c r="H217" s="922"/>
      <c r="I217" s="922"/>
      <c r="J217" s="922"/>
      <c r="K217" s="922"/>
      <c r="L217" s="922"/>
      <c r="M217" s="922"/>
      <c r="N217" s="922"/>
      <c r="O217" s="922"/>
      <c r="P217" s="922"/>
      <c r="Q217" s="922"/>
      <c r="R217" s="922"/>
      <c r="S217" s="922"/>
      <c r="T217" s="922"/>
      <c r="U217" s="922"/>
      <c r="V217" s="922"/>
      <c r="W217" s="922"/>
      <c r="X217" s="922"/>
      <c r="Y217" s="923"/>
      <c r="Z217" s="924" t="s">
        <v>368</v>
      </c>
      <c r="AA217" s="924"/>
      <c r="AB217" s="924"/>
      <c r="AC217" s="924"/>
      <c r="AD217" s="924"/>
      <c r="AE217" s="924"/>
      <c r="AF217" s="924"/>
      <c r="AG217" s="924"/>
      <c r="AH217" s="924"/>
      <c r="AI217" s="924"/>
      <c r="AJ217" s="924"/>
      <c r="AK217" s="924"/>
      <c r="BA217" s="919" t="n">
        <f aca="false">FALSE()</f>
        <v>0</v>
      </c>
    </row>
    <row r="218" customFormat="false" ht="16.5" hidden="false" customHeight="true" outlineLevel="0" collapsed="false">
      <c r="A218" s="910"/>
      <c r="B218" s="920"/>
      <c r="C218" s="921" t="s">
        <v>369</v>
      </c>
      <c r="D218" s="922"/>
      <c r="E218" s="922"/>
      <c r="F218" s="922"/>
      <c r="G218" s="922"/>
      <c r="H218" s="922"/>
      <c r="I218" s="922"/>
      <c r="J218" s="922"/>
      <c r="K218" s="922"/>
      <c r="L218" s="922"/>
      <c r="M218" s="922"/>
      <c r="N218" s="922"/>
      <c r="O218" s="922"/>
      <c r="P218" s="922"/>
      <c r="Q218" s="922"/>
      <c r="R218" s="922"/>
      <c r="S218" s="922"/>
      <c r="T218" s="922"/>
      <c r="U218" s="922"/>
      <c r="V218" s="922"/>
      <c r="W218" s="922"/>
      <c r="X218" s="922"/>
      <c r="Y218" s="923"/>
      <c r="Z218" s="924" t="s">
        <v>370</v>
      </c>
      <c r="AA218" s="924"/>
      <c r="AB218" s="924"/>
      <c r="AC218" s="924"/>
      <c r="AD218" s="924"/>
      <c r="AE218" s="924"/>
      <c r="AF218" s="924"/>
      <c r="AG218" s="924"/>
      <c r="AH218" s="924"/>
      <c r="AI218" s="924"/>
      <c r="AJ218" s="924"/>
      <c r="AK218" s="924"/>
      <c r="BA218" s="919" t="n">
        <f aca="false">FALSE()</f>
        <v>0</v>
      </c>
    </row>
    <row r="219" customFormat="false" ht="24.75" hidden="false" customHeight="true" outlineLevel="0" collapsed="false">
      <c r="A219" s="910"/>
      <c r="B219" s="920"/>
      <c r="C219" s="925" t="s">
        <v>371</v>
      </c>
      <c r="D219" s="925"/>
      <c r="E219" s="925"/>
      <c r="F219" s="925"/>
      <c r="G219" s="925"/>
      <c r="H219" s="925"/>
      <c r="I219" s="925"/>
      <c r="J219" s="925"/>
      <c r="K219" s="925"/>
      <c r="L219" s="925"/>
      <c r="M219" s="925"/>
      <c r="N219" s="925"/>
      <c r="O219" s="925"/>
      <c r="P219" s="925"/>
      <c r="Q219" s="925"/>
      <c r="R219" s="925"/>
      <c r="S219" s="925"/>
      <c r="T219" s="925"/>
      <c r="U219" s="925"/>
      <c r="V219" s="925"/>
      <c r="W219" s="925"/>
      <c r="X219" s="925"/>
      <c r="Y219" s="925"/>
      <c r="Z219" s="924" t="s">
        <v>372</v>
      </c>
      <c r="AA219" s="924"/>
      <c r="AB219" s="924"/>
      <c r="AC219" s="924"/>
      <c r="AD219" s="924"/>
      <c r="AE219" s="924"/>
      <c r="AF219" s="924"/>
      <c r="AG219" s="924"/>
      <c r="AH219" s="924"/>
      <c r="AI219" s="924"/>
      <c r="AJ219" s="924"/>
      <c r="AK219" s="924"/>
      <c r="BA219" s="919" t="n">
        <f aca="false">FALSE()</f>
        <v>0</v>
      </c>
    </row>
    <row r="220" customFormat="false" ht="16.5" hidden="false" customHeight="true" outlineLevel="0" collapsed="false">
      <c r="A220" s="910"/>
      <c r="B220" s="920"/>
      <c r="C220" s="925" t="s">
        <v>373</v>
      </c>
      <c r="D220" s="925"/>
      <c r="E220" s="925"/>
      <c r="F220" s="925"/>
      <c r="G220" s="925"/>
      <c r="H220" s="925"/>
      <c r="I220" s="925"/>
      <c r="J220" s="925"/>
      <c r="K220" s="925"/>
      <c r="L220" s="925"/>
      <c r="M220" s="925"/>
      <c r="N220" s="925"/>
      <c r="O220" s="925"/>
      <c r="P220" s="925"/>
      <c r="Q220" s="925"/>
      <c r="R220" s="925"/>
      <c r="S220" s="925"/>
      <c r="T220" s="925"/>
      <c r="U220" s="925"/>
      <c r="V220" s="925"/>
      <c r="W220" s="925"/>
      <c r="X220" s="925"/>
      <c r="Y220" s="925"/>
      <c r="Z220" s="926" t="s">
        <v>374</v>
      </c>
      <c r="AA220" s="926"/>
      <c r="AB220" s="926"/>
      <c r="AC220" s="926"/>
      <c r="AD220" s="926"/>
      <c r="AE220" s="926"/>
      <c r="AF220" s="926"/>
      <c r="AG220" s="926"/>
      <c r="AH220" s="926"/>
      <c r="AI220" s="926"/>
      <c r="AJ220" s="926"/>
      <c r="AK220" s="926"/>
      <c r="BA220" s="919" t="n">
        <f aca="false">FALSE()</f>
        <v>0</v>
      </c>
    </row>
    <row r="221" customFormat="false" ht="16.5" hidden="false" customHeight="true" outlineLevel="0" collapsed="false">
      <c r="A221" s="910"/>
      <c r="B221" s="927"/>
      <c r="C221" s="928" t="s">
        <v>375</v>
      </c>
      <c r="D221" s="929"/>
      <c r="E221" s="929"/>
      <c r="F221" s="929"/>
      <c r="G221" s="929"/>
      <c r="H221" s="929"/>
      <c r="I221" s="929"/>
      <c r="J221" s="929"/>
      <c r="K221" s="929"/>
      <c r="L221" s="929"/>
      <c r="M221" s="929"/>
      <c r="N221" s="929"/>
      <c r="O221" s="929"/>
      <c r="P221" s="929"/>
      <c r="Q221" s="929"/>
      <c r="R221" s="929"/>
      <c r="S221" s="929"/>
      <c r="T221" s="929"/>
      <c r="U221" s="929"/>
      <c r="V221" s="929"/>
      <c r="W221" s="929"/>
      <c r="X221" s="929"/>
      <c r="Y221" s="930"/>
      <c r="Z221" s="931" t="s">
        <v>376</v>
      </c>
      <c r="AA221" s="931"/>
      <c r="AB221" s="931"/>
      <c r="AC221" s="931"/>
      <c r="AD221" s="931"/>
      <c r="AE221" s="931"/>
      <c r="AF221" s="931"/>
      <c r="AG221" s="931"/>
      <c r="AH221" s="931"/>
      <c r="AI221" s="931"/>
      <c r="AJ221" s="931"/>
      <c r="AK221" s="931"/>
      <c r="BA221" s="919" t="n">
        <f aca="false">FALSE()</f>
        <v>0</v>
      </c>
    </row>
    <row r="222" customFormat="false" ht="3" hidden="false" customHeight="true" outlineLevel="0" collapsed="false">
      <c r="A222" s="910"/>
      <c r="B222" s="910"/>
      <c r="C222" s="469"/>
      <c r="D222" s="910"/>
      <c r="E222" s="910"/>
      <c r="F222" s="910"/>
      <c r="G222" s="910"/>
      <c r="H222" s="910"/>
      <c r="I222" s="910"/>
      <c r="J222" s="910"/>
      <c r="K222" s="910"/>
      <c r="L222" s="910"/>
      <c r="M222" s="910"/>
      <c r="N222" s="910"/>
      <c r="O222" s="910"/>
      <c r="P222" s="910"/>
      <c r="Q222" s="910"/>
      <c r="R222" s="910"/>
      <c r="S222" s="910"/>
      <c r="T222" s="910"/>
      <c r="U222" s="910"/>
      <c r="V222" s="910"/>
      <c r="W222" s="910"/>
      <c r="X222" s="910"/>
      <c r="Y222" s="910"/>
      <c r="Z222" s="469"/>
      <c r="AA222" s="469"/>
      <c r="AB222" s="469"/>
      <c r="AC222" s="469"/>
      <c r="AD222" s="469"/>
      <c r="AE222" s="469"/>
      <c r="AF222" s="469"/>
      <c r="AG222" s="469"/>
      <c r="AH222" s="469"/>
      <c r="AI222" s="910"/>
      <c r="AJ222" s="911"/>
    </row>
    <row r="223" customFormat="false" ht="12" hidden="false" customHeight="true" outlineLevel="0" collapsed="false">
      <c r="A223" s="910"/>
      <c r="B223" s="932" t="s">
        <v>377</v>
      </c>
      <c r="C223" s="933" t="s">
        <v>378</v>
      </c>
      <c r="D223" s="933"/>
      <c r="E223" s="933"/>
      <c r="F223" s="933"/>
      <c r="G223" s="933"/>
      <c r="H223" s="933"/>
      <c r="I223" s="933"/>
      <c r="J223" s="933"/>
      <c r="K223" s="933"/>
      <c r="L223" s="933"/>
      <c r="M223" s="933"/>
      <c r="N223" s="933"/>
      <c r="O223" s="933"/>
      <c r="P223" s="933"/>
      <c r="Q223" s="933"/>
      <c r="R223" s="933"/>
      <c r="S223" s="933"/>
      <c r="T223" s="933"/>
      <c r="U223" s="933"/>
      <c r="V223" s="933"/>
      <c r="W223" s="933"/>
      <c r="X223" s="933"/>
      <c r="Y223" s="933"/>
      <c r="Z223" s="933"/>
      <c r="AA223" s="933"/>
      <c r="AB223" s="933"/>
      <c r="AC223" s="933"/>
      <c r="AD223" s="933"/>
      <c r="AE223" s="933"/>
      <c r="AF223" s="933"/>
      <c r="AG223" s="933"/>
      <c r="AH223" s="933"/>
      <c r="AI223" s="933"/>
      <c r="AJ223" s="933"/>
      <c r="AK223" s="933"/>
    </row>
    <row r="224" customFormat="false" ht="21" hidden="false" customHeight="true" outlineLevel="0" collapsed="false">
      <c r="A224" s="910"/>
      <c r="B224" s="934" t="s">
        <v>68</v>
      </c>
      <c r="C224" s="935" t="s">
        <v>379</v>
      </c>
      <c r="D224" s="935"/>
      <c r="E224" s="935"/>
      <c r="F224" s="935"/>
      <c r="G224" s="935"/>
      <c r="H224" s="935"/>
      <c r="I224" s="935"/>
      <c r="J224" s="935"/>
      <c r="K224" s="935"/>
      <c r="L224" s="935"/>
      <c r="M224" s="935"/>
      <c r="N224" s="935"/>
      <c r="O224" s="935"/>
      <c r="P224" s="935"/>
      <c r="Q224" s="935"/>
      <c r="R224" s="935"/>
      <c r="S224" s="935"/>
      <c r="T224" s="935"/>
      <c r="U224" s="935"/>
      <c r="V224" s="935"/>
      <c r="W224" s="935"/>
      <c r="X224" s="935"/>
      <c r="Y224" s="935"/>
      <c r="Z224" s="935"/>
      <c r="AA224" s="935"/>
      <c r="AB224" s="935"/>
      <c r="AC224" s="935"/>
      <c r="AD224" s="935"/>
      <c r="AE224" s="935"/>
      <c r="AF224" s="935"/>
      <c r="AG224" s="935"/>
      <c r="AH224" s="935"/>
      <c r="AI224" s="935"/>
      <c r="AJ224" s="935"/>
      <c r="AK224" s="935"/>
    </row>
    <row r="225" customFormat="false" ht="7.5" hidden="false" customHeight="true" outlineLevel="0" collapsed="false">
      <c r="A225" s="929"/>
      <c r="B225" s="929"/>
      <c r="C225" s="936"/>
      <c r="D225" s="936"/>
      <c r="E225" s="936"/>
      <c r="F225" s="936"/>
      <c r="G225" s="936"/>
      <c r="H225" s="936"/>
      <c r="I225" s="936"/>
      <c r="J225" s="936"/>
      <c r="K225" s="936"/>
      <c r="L225" s="936"/>
      <c r="M225" s="936"/>
      <c r="N225" s="936"/>
      <c r="O225" s="936"/>
      <c r="P225" s="936"/>
      <c r="Q225" s="936"/>
      <c r="R225" s="936"/>
      <c r="S225" s="936"/>
      <c r="T225" s="936"/>
      <c r="U225" s="936"/>
      <c r="V225" s="936"/>
      <c r="W225" s="936"/>
      <c r="X225" s="936"/>
      <c r="Y225" s="936"/>
      <c r="Z225" s="936"/>
      <c r="AA225" s="936"/>
      <c r="AB225" s="936"/>
      <c r="AC225" s="936"/>
      <c r="AD225" s="936"/>
      <c r="AE225" s="936"/>
      <c r="AF225" s="936"/>
      <c r="AG225" s="936"/>
      <c r="AH225" s="936"/>
      <c r="AI225" s="936"/>
      <c r="AJ225" s="937"/>
    </row>
    <row r="226" customFormat="false" ht="4.5" hidden="false" customHeight="true" outlineLevel="0" collapsed="false">
      <c r="A226" s="938"/>
      <c r="B226" s="939"/>
      <c r="C226" s="939"/>
      <c r="D226" s="939"/>
      <c r="E226" s="939"/>
      <c r="F226" s="939"/>
      <c r="G226" s="939"/>
      <c r="H226" s="939"/>
      <c r="I226" s="939"/>
      <c r="J226" s="939"/>
      <c r="K226" s="939"/>
      <c r="L226" s="939"/>
      <c r="M226" s="939"/>
      <c r="N226" s="939"/>
      <c r="O226" s="939"/>
      <c r="P226" s="939"/>
      <c r="Q226" s="939"/>
      <c r="R226" s="939"/>
      <c r="S226" s="939"/>
      <c r="T226" s="939"/>
      <c r="U226" s="939"/>
      <c r="V226" s="939"/>
      <c r="W226" s="939"/>
      <c r="X226" s="939"/>
      <c r="Y226" s="939"/>
      <c r="Z226" s="939"/>
      <c r="AA226" s="939"/>
      <c r="AB226" s="939"/>
      <c r="AC226" s="939"/>
      <c r="AD226" s="939"/>
      <c r="AE226" s="939"/>
      <c r="AF226" s="939"/>
      <c r="AG226" s="939"/>
      <c r="AH226" s="939"/>
      <c r="AI226" s="939"/>
      <c r="AJ226" s="939"/>
      <c r="AK226" s="940"/>
    </row>
    <row r="227" customFormat="false" ht="31.5" hidden="false" customHeight="true" outlineLevel="0" collapsed="false">
      <c r="A227" s="941"/>
      <c r="B227" s="942" t="s">
        <v>380</v>
      </c>
      <c r="C227" s="942"/>
      <c r="D227" s="942"/>
      <c r="E227" s="942"/>
      <c r="F227" s="942"/>
      <c r="G227" s="942"/>
      <c r="H227" s="942"/>
      <c r="I227" s="942"/>
      <c r="J227" s="942"/>
      <c r="K227" s="942"/>
      <c r="L227" s="942"/>
      <c r="M227" s="942"/>
      <c r="N227" s="942"/>
      <c r="O227" s="942"/>
      <c r="P227" s="942"/>
      <c r="Q227" s="942"/>
      <c r="R227" s="942"/>
      <c r="S227" s="942"/>
      <c r="T227" s="942"/>
      <c r="U227" s="942"/>
      <c r="V227" s="942"/>
      <c r="W227" s="942"/>
      <c r="X227" s="942"/>
      <c r="Y227" s="942"/>
      <c r="Z227" s="942"/>
      <c r="AA227" s="942"/>
      <c r="AB227" s="942"/>
      <c r="AC227" s="942"/>
      <c r="AD227" s="942"/>
      <c r="AE227" s="942"/>
      <c r="AF227" s="942"/>
      <c r="AG227" s="942"/>
      <c r="AH227" s="942"/>
      <c r="AI227" s="942"/>
      <c r="AJ227" s="942"/>
      <c r="AK227" s="942"/>
    </row>
    <row r="228" customFormat="false" ht="3" hidden="false" customHeight="true" outlineLevel="0" collapsed="false">
      <c r="A228" s="941"/>
      <c r="B228" s="469"/>
      <c r="C228" s="910"/>
      <c r="D228" s="910"/>
      <c r="E228" s="910"/>
      <c r="F228" s="910"/>
      <c r="G228" s="910"/>
      <c r="H228" s="910"/>
      <c r="I228" s="910"/>
      <c r="J228" s="910"/>
      <c r="K228" s="910"/>
      <c r="L228" s="910"/>
      <c r="M228" s="910"/>
      <c r="N228" s="910"/>
      <c r="O228" s="910"/>
      <c r="P228" s="910"/>
      <c r="Q228" s="910"/>
      <c r="R228" s="910"/>
      <c r="S228" s="910"/>
      <c r="T228" s="910"/>
      <c r="U228" s="910"/>
      <c r="V228" s="910"/>
      <c r="W228" s="910"/>
      <c r="X228" s="910"/>
      <c r="Y228" s="910"/>
      <c r="Z228" s="910"/>
      <c r="AA228" s="910"/>
      <c r="AB228" s="910"/>
      <c r="AC228" s="910"/>
      <c r="AD228" s="910"/>
      <c r="AE228" s="910"/>
      <c r="AF228" s="910"/>
      <c r="AG228" s="910"/>
      <c r="AH228" s="910"/>
      <c r="AI228" s="910"/>
      <c r="AJ228" s="910"/>
      <c r="AK228" s="943"/>
      <c r="AM228" s="944"/>
      <c r="AN228" s="944"/>
      <c r="AO228" s="944"/>
      <c r="AP228" s="944"/>
      <c r="AQ228" s="944"/>
      <c r="AR228" s="944"/>
      <c r="AS228" s="944"/>
      <c r="AT228" s="944"/>
      <c r="AU228" s="944"/>
      <c r="AV228" s="944"/>
      <c r="AW228" s="944"/>
      <c r="AX228" s="944"/>
      <c r="AY228" s="944"/>
      <c r="AZ228" s="944"/>
    </row>
    <row r="229" s="944" customFormat="true" ht="13.5" hidden="false" customHeight="true" outlineLevel="0" collapsed="false">
      <c r="A229" s="945"/>
      <c r="B229" s="946" t="s">
        <v>92</v>
      </c>
      <c r="C229" s="946"/>
      <c r="D229" s="947"/>
      <c r="E229" s="947"/>
      <c r="F229" s="946" t="s">
        <v>93</v>
      </c>
      <c r="G229" s="947"/>
      <c r="H229" s="947"/>
      <c r="I229" s="946" t="s">
        <v>95</v>
      </c>
      <c r="J229" s="947"/>
      <c r="K229" s="947"/>
      <c r="L229" s="946" t="s">
        <v>381</v>
      </c>
      <c r="M229" s="948"/>
      <c r="N229" s="949" t="s">
        <v>49</v>
      </c>
      <c r="O229" s="949"/>
      <c r="P229" s="949"/>
      <c r="Q229" s="950" t="str">
        <f aca="false">IF(G9="","",G9)</f>
        <v/>
      </c>
      <c r="R229" s="950"/>
      <c r="S229" s="950"/>
      <c r="T229" s="950"/>
      <c r="U229" s="950"/>
      <c r="V229" s="950"/>
      <c r="W229" s="950"/>
      <c r="X229" s="950"/>
      <c r="Y229" s="950"/>
      <c r="Z229" s="950"/>
      <c r="AA229" s="950"/>
      <c r="AB229" s="950"/>
      <c r="AC229" s="950"/>
      <c r="AD229" s="950"/>
      <c r="AE229" s="950"/>
      <c r="AF229" s="950"/>
      <c r="AG229" s="950"/>
      <c r="AH229" s="950"/>
      <c r="AI229" s="950"/>
      <c r="AJ229" s="950"/>
      <c r="AK229" s="951"/>
    </row>
    <row r="230" customFormat="false" ht="13.5" hidden="false" customHeight="true" outlineLevel="0" collapsed="false">
      <c r="A230" s="952"/>
      <c r="B230" s="953"/>
      <c r="C230" s="954"/>
      <c r="D230" s="954"/>
      <c r="E230" s="954"/>
      <c r="F230" s="954"/>
      <c r="G230" s="954"/>
      <c r="H230" s="954"/>
      <c r="I230" s="954"/>
      <c r="J230" s="954"/>
      <c r="K230" s="954"/>
      <c r="L230" s="954"/>
      <c r="M230" s="954"/>
      <c r="N230" s="955" t="s">
        <v>382</v>
      </c>
      <c r="O230" s="955"/>
      <c r="P230" s="955"/>
      <c r="Q230" s="956" t="s">
        <v>59</v>
      </c>
      <c r="R230" s="956"/>
      <c r="S230" s="957"/>
      <c r="T230" s="957"/>
      <c r="U230" s="957"/>
      <c r="V230" s="957"/>
      <c r="W230" s="957"/>
      <c r="X230" s="958" t="s">
        <v>60</v>
      </c>
      <c r="Y230" s="958"/>
      <c r="Z230" s="957"/>
      <c r="AA230" s="957"/>
      <c r="AB230" s="957"/>
      <c r="AC230" s="957"/>
      <c r="AD230" s="957"/>
      <c r="AE230" s="957"/>
      <c r="AF230" s="957"/>
      <c r="AG230" s="957"/>
      <c r="AH230" s="957"/>
      <c r="AI230" s="959"/>
      <c r="AJ230" s="959"/>
      <c r="AK230" s="951"/>
    </row>
    <row r="231" customFormat="false" ht="2.25" hidden="false" customHeight="true" outlineLevel="0" collapsed="false">
      <c r="A231" s="960"/>
      <c r="B231" s="961"/>
      <c r="C231" s="962"/>
      <c r="D231" s="962"/>
      <c r="E231" s="962"/>
      <c r="F231" s="962"/>
      <c r="G231" s="962"/>
      <c r="H231" s="962"/>
      <c r="I231" s="962"/>
      <c r="J231" s="962"/>
      <c r="K231" s="962"/>
      <c r="L231" s="962"/>
      <c r="M231" s="962"/>
      <c r="N231" s="962"/>
      <c r="O231" s="962"/>
      <c r="P231" s="961"/>
      <c r="Q231" s="963"/>
      <c r="R231" s="964"/>
      <c r="S231" s="964"/>
      <c r="T231" s="964"/>
      <c r="U231" s="964"/>
      <c r="V231" s="964"/>
      <c r="W231" s="965"/>
      <c r="X231" s="965"/>
      <c r="Y231" s="965"/>
      <c r="Z231" s="965"/>
      <c r="AA231" s="965"/>
      <c r="AB231" s="965"/>
      <c r="AC231" s="965"/>
      <c r="AD231" s="965"/>
      <c r="AE231" s="965"/>
      <c r="AF231" s="965"/>
      <c r="AG231" s="965"/>
      <c r="AH231" s="965"/>
      <c r="AI231" s="966"/>
      <c r="AJ231" s="967"/>
      <c r="AK231" s="968"/>
    </row>
    <row r="232" customFormat="false" ht="7.5" hidden="false" customHeight="true" outlineLevel="0" collapsed="false">
      <c r="A232" s="969"/>
      <c r="B232" s="970"/>
      <c r="C232" s="971"/>
      <c r="D232" s="971"/>
      <c r="E232" s="971"/>
      <c r="F232" s="971"/>
      <c r="G232" s="971"/>
      <c r="H232" s="971"/>
      <c r="I232" s="971"/>
      <c r="J232" s="971"/>
      <c r="K232" s="971"/>
      <c r="L232" s="971"/>
      <c r="M232" s="971"/>
      <c r="N232" s="971"/>
      <c r="O232" s="971"/>
      <c r="P232" s="971"/>
      <c r="Q232" s="971"/>
      <c r="R232" s="971"/>
      <c r="S232" s="971"/>
      <c r="T232" s="971"/>
      <c r="U232" s="971"/>
      <c r="V232" s="971"/>
      <c r="W232" s="971"/>
      <c r="X232" s="971"/>
      <c r="Y232" s="971"/>
      <c r="Z232" s="971"/>
      <c r="AA232" s="971"/>
      <c r="AB232" s="971"/>
      <c r="AC232" s="971"/>
      <c r="AD232" s="971"/>
      <c r="AE232" s="971"/>
      <c r="AF232" s="971"/>
      <c r="AG232" s="971"/>
      <c r="AH232" s="971"/>
      <c r="AI232" s="971"/>
      <c r="AJ232" s="972"/>
    </row>
  </sheetData>
  <sheetProtection sheet="true" formatCells="false" formatColumns="false" formatRows="false" insertColumns="false" insertRows="false" autoFilter="false"/>
  <mergeCells count="309">
    <mergeCell ref="Y1:AB1"/>
    <mergeCell ref="AC1:AJ1"/>
    <mergeCell ref="B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A63:A71"/>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B67:J74"/>
    <mergeCell ref="S67:W67"/>
    <mergeCell ref="Y67:AD68"/>
    <mergeCell ref="AE67:AJ68"/>
    <mergeCell ref="N68:P68"/>
    <mergeCell ref="T68:V68"/>
    <mergeCell ref="S69:W69"/>
    <mergeCell ref="Y69:AC69"/>
    <mergeCell ref="AE69:AJ70"/>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AB93:AB95"/>
    <mergeCell ref="AC93:AC95"/>
    <mergeCell ref="AD93:AD98"/>
    <mergeCell ref="D94:N95"/>
    <mergeCell ref="O94:U94"/>
    <mergeCell ref="X94:Y94"/>
    <mergeCell ref="O95:Q95"/>
    <mergeCell ref="R95:U95"/>
    <mergeCell ref="X95:Y95"/>
    <mergeCell ref="B96:N96"/>
    <mergeCell ref="O96:U96"/>
    <mergeCell ref="AB96:AB98"/>
    <mergeCell ref="AC96:AC98"/>
    <mergeCell ref="D97:N98"/>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A108:D113"/>
    <mergeCell ref="V109:AI109"/>
    <mergeCell ref="E111:AJ111"/>
    <mergeCell ref="L113:N113"/>
    <mergeCell ref="O113:P113"/>
    <mergeCell ref="R113:S113"/>
    <mergeCell ref="A114:AF114"/>
    <mergeCell ref="A117:D117"/>
    <mergeCell ref="E117:AJ117"/>
    <mergeCell ref="A118:D119"/>
    <mergeCell ref="P119:AJ119"/>
    <mergeCell ref="A120:D120"/>
    <mergeCell ref="A121:D126"/>
    <mergeCell ref="V122:AI122"/>
    <mergeCell ref="E123:AJ123"/>
    <mergeCell ref="E124:AJ124"/>
    <mergeCell ref="L126:M126"/>
    <mergeCell ref="N126:O126"/>
    <mergeCell ref="Q126:R126"/>
    <mergeCell ref="A127:AF127"/>
    <mergeCell ref="A130:D131"/>
    <mergeCell ref="E130:H130"/>
    <mergeCell ref="J130:L130"/>
    <mergeCell ref="N130:S130"/>
    <mergeCell ref="U130:Z130"/>
    <mergeCell ref="E131:H131"/>
    <mergeCell ref="J131:L131"/>
    <mergeCell ref="N131:S131"/>
    <mergeCell ref="U131:Z131"/>
    <mergeCell ref="AB131:AD131"/>
    <mergeCell ref="A132:D137"/>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A156:A161"/>
    <mergeCell ref="C156:AJ156"/>
    <mergeCell ref="B157:B161"/>
    <mergeCell ref="C157:J161"/>
    <mergeCell ref="K157:K158"/>
    <mergeCell ref="L157:L159"/>
    <mergeCell ref="M157:AJ158"/>
    <mergeCell ref="M159:AJ159"/>
    <mergeCell ref="L160:L161"/>
    <mergeCell ref="M161:AJ161"/>
    <mergeCell ref="A163:AF163"/>
    <mergeCell ref="A166:A169"/>
    <mergeCell ref="C166:AJ166"/>
    <mergeCell ref="B167:B169"/>
    <mergeCell ref="C167:J169"/>
    <mergeCell ref="M167:AJ167"/>
    <mergeCell ref="M168:AJ168"/>
    <mergeCell ref="M169:AJ169"/>
    <mergeCell ref="A171:AF171"/>
    <mergeCell ref="A172:AJ172"/>
    <mergeCell ref="A176:AJ176"/>
    <mergeCell ref="A178:D178"/>
    <mergeCell ref="E178:AJ178"/>
    <mergeCell ref="A179:D182"/>
    <mergeCell ref="F179:AJ179"/>
    <mergeCell ref="F180:AI180"/>
    <mergeCell ref="F181:AI181"/>
    <mergeCell ref="F182:AI182"/>
    <mergeCell ref="A183:D186"/>
    <mergeCell ref="F183:AI183"/>
    <mergeCell ref="F184:AI184"/>
    <mergeCell ref="F185:AI185"/>
    <mergeCell ref="F186:AJ186"/>
    <mergeCell ref="A187:D190"/>
    <mergeCell ref="F187:AI187"/>
    <mergeCell ref="F188:AI188"/>
    <mergeCell ref="F189:AI189"/>
    <mergeCell ref="F190:AI190"/>
    <mergeCell ref="A191:D194"/>
    <mergeCell ref="F191:AI191"/>
    <mergeCell ref="F192:AI192"/>
    <mergeCell ref="F193:AI193"/>
    <mergeCell ref="F194:AJ194"/>
    <mergeCell ref="A195:D198"/>
    <mergeCell ref="F195:AI195"/>
    <mergeCell ref="F196:AI196"/>
    <mergeCell ref="F197:AI197"/>
    <mergeCell ref="F198:AI198"/>
    <mergeCell ref="A199:D202"/>
    <mergeCell ref="F199:AJ199"/>
    <mergeCell ref="F200:AI200"/>
    <mergeCell ref="F201:AI201"/>
    <mergeCell ref="F202:AI202"/>
    <mergeCell ref="A203:AF203"/>
    <mergeCell ref="A207:D208"/>
    <mergeCell ref="F208:L208"/>
    <mergeCell ref="A209:D210"/>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s>
  <conditionalFormatting sqref="AD27:AJ36">
    <cfRule type="expression" priority="2" aboveAverage="0" equalAverage="0" bottom="0" percent="0" rank="0" text="" dxfId="0">
      <formula>$W$19="×"</formula>
    </cfRule>
  </conditionalFormatting>
  <conditionalFormatting sqref="A52:AK54 A55:AF55">
    <cfRule type="expression" priority="3" aboveAverage="0" equalAverage="0" bottom="0" percent="0" rank="0" text="" dxfId="1">
      <formula>$B$19="×"</formula>
    </cfRule>
  </conditionalFormatting>
  <conditionalFormatting sqref="A116:AJ126">
    <cfRule type="expression" priority="4" aboveAverage="0" equalAverage="0" bottom="0" percent="0" rank="0" text="" dxfId="2">
      <formula>$L$19="×"</formula>
    </cfRule>
  </conditionalFormatting>
  <conditionalFormatting sqref="A106:AJ113">
    <cfRule type="expression" priority="5" aboveAverage="0" equalAverage="0" bottom="0" percent="0" rank="0" text="" dxfId="3">
      <formula>$B$19="×"</formula>
    </cfRule>
  </conditionalFormatting>
  <conditionalFormatting sqref="A129:AJ137">
    <cfRule type="expression" priority="6" aboveAverage="0" equalAverage="0" bottom="0" percent="0" rank="0" text="" dxfId="4">
      <formula>$W$19="×"</formula>
    </cfRule>
  </conditionalFormatting>
  <conditionalFormatting sqref="A205:AJ211">
    <cfRule type="expression" priority="7" aboveAverage="0" equalAverage="0" bottom="0" percent="0" rank="0" text="" dxfId="5">
      <formula>$L$19="×"</formula>
    </cfRule>
  </conditionalFormatting>
  <conditionalFormatting sqref="A114:AJ114">
    <cfRule type="expression" priority="8" aboveAverage="0" equalAverage="0" bottom="0" percent="0" rank="0" text="" dxfId="6">
      <formula>$B$19="×"</formula>
    </cfRule>
  </conditionalFormatting>
  <conditionalFormatting sqref="A127:AJ127">
    <cfRule type="expression" priority="9" aboveAverage="0" equalAverage="0" bottom="0" percent="0" rank="0" text="" dxfId="7">
      <formula>$L$19="×"</formula>
    </cfRule>
  </conditionalFormatting>
  <conditionalFormatting sqref="A138:AJ138">
    <cfRule type="expression" priority="10" aboveAverage="0" equalAverage="0" bottom="0" percent="0" rank="0" text="" dxfId="8">
      <formula>$W$19="×"</formula>
    </cfRule>
  </conditionalFormatting>
  <conditionalFormatting sqref="A146:AJ172">
    <cfRule type="expression" priority="11" aboveAverage="0" equalAverage="0" bottom="0" percent="0" rank="0" text="" dxfId="9">
      <formula>$B$19="×"</formula>
    </cfRule>
  </conditionalFormatting>
  <conditionalFormatting sqref="A57:AK85">
    <cfRule type="expression" priority="12" aboveAverage="0" equalAverage="0" bottom="0" percent="0" rank="0" text="" dxfId="10">
      <formula>$L$19="×"</formula>
    </cfRule>
  </conditionalFormatting>
  <conditionalFormatting sqref="A87:AK102">
    <cfRule type="expression" priority="13" aboveAverage="0" equalAverage="0" bottom="0" percent="0" rank="0" text="" dxfId="11">
      <formula>$W$19="×"</formula>
    </cfRule>
  </conditionalFormatting>
  <conditionalFormatting sqref="W27:AC36">
    <cfRule type="expression" priority="14" aboveAverage="0" equalAverage="0" bottom="0" percent="0" rank="0" text="" dxfId="12">
      <formula>$L$19="×"</formula>
    </cfRule>
  </conditionalFormatting>
  <conditionalFormatting sqref="P27:V36">
    <cfRule type="expression" priority="15" aboveAverage="0" equalAverage="0" bottom="0" percent="0" rank="0" text="" dxfId="13">
      <formula>$B$19="×"</formula>
    </cfRule>
  </conditionalFormatting>
  <conditionalFormatting sqref="A174:AJ203">
    <cfRule type="expression" priority="16" aboveAverage="0" equalAverage="0" bottom="0" percent="0" rank="0" text="" dxfId="14">
      <formula>AND($B$19="×",$L$19="×")</formula>
    </cfRule>
  </conditionalFormatting>
  <conditionalFormatting sqref="B218:AK218">
    <cfRule type="expression" priority="17" aboveAverage="0" equalAverage="0" bottom="0" percent="0" rank="0" text="" dxfId="15">
      <formula>$B$19="×"</formula>
    </cfRule>
  </conditionalFormatting>
  <conditionalFormatting sqref="B19:K19">
    <cfRule type="expression" priority="18" aboveAverage="0" equalAverage="0" bottom="0" percent="0" rank="0" text="" dxfId="16">
      <formula>$B$19="×"</formula>
    </cfRule>
  </conditionalFormatting>
  <conditionalFormatting sqref="L19:V19">
    <cfRule type="expression" priority="19" aboveAverage="0" equalAverage="0" bottom="0" percent="0" rank="0" text="" dxfId="17">
      <formula>$L$19="×"</formula>
    </cfRule>
  </conditionalFormatting>
  <conditionalFormatting sqref="W19:AK19">
    <cfRule type="expression" priority="20" aboveAverage="0" equalAverage="0" bottom="0" percent="0" rank="0" text="" dxfId="18">
      <formula>$W$19="×"</formula>
    </cfRule>
  </conditionalFormatting>
  <conditionalFormatting sqref="AG55:AK55">
    <cfRule type="expression" priority="21" aboveAverage="0" equalAverage="0" bottom="0" percent="0" rank="0" text="" dxfId="19">
      <formula>$L$19="×"</formula>
    </cfRule>
  </conditionalFormatting>
  <dataValidations count="7">
    <dataValidation allowBlank="true" operator="between" showDropDown="false" showErrorMessage="true" showInputMessage="true" sqref="A15 K15 T15 Q55:R55 T55:U55 AA55:AB55 AD55:AE55 P62:Q62 W75 AH75 P81:Q81 S81:T81 Z81:AA81 AC81:AD81 Q99:R99 T99:U99 AA99:AB99 AD99:AE99 O104:P104 R104:S104 Y104:Z104 AB104:AC104 S107:S110 S118 S120:S122 S132:S134 D229:E229 G229:H229 J229:K229 S230 W231" type="none">
      <formula1>0</formula1>
      <formula2>0</formula2>
    </dataValidation>
    <dataValidation allowBlank="true" operator="between" showDropDown="false" showErrorMessage="true" showInputMessage="true" sqref="L113:N113" type="list">
      <formula1>"平成,令和"</formula1>
      <formula2>0</formula2>
    </dataValidation>
    <dataValidation allowBlank="true" operator="between" showDropDown="false" showErrorMessage="true" showInputMessage="true" sqref="B19 L19 W19" type="list">
      <formula1>"○,×"</formula1>
      <formula2>0</formula2>
    </dataValidation>
    <dataValidation allowBlank="true" operator="between" prompt="その他の職種(C)に支払われた額は含めません。" showDropDown="false" showErrorMessage="true" showInputMessage="true" sqref="P34:U35" type="none">
      <formula1>0</formula1>
      <formula2>0</formula2>
    </dataValidation>
    <dataValidation allowBlank="true" operator="between" prompt="下記の記入上の注意を読んだ上で記載すること。" showDropDown="false" showErrorMessage="true" showInputMessage="true" sqref="P30:AI30 AD32:AI32" type="none">
      <formula1>0</formula1>
      <formula2>0</formula2>
    </dataValidation>
    <dataValidation allowBlank="true" operator="between" prompt="介護職員以外に支払われた額は含みません" showDropDown="false" showErrorMessage="true" showInputMessage="true" sqref="P32:U32" type="none">
      <formula1>0</formula1>
      <formula2>0</formula2>
    </dataValidation>
    <dataValidation allowBlank="true" operator="between" prompt="介護職員及びその他の職種の賃金の総額を記載すること。" showDropDown="false" showErrorMessage="true" showInputMessage="true" sqref="W32:AB32" type="none">
      <formula1>0</formula1>
      <formula2>0</formula2>
    </dataValidation>
  </dataValidations>
  <printOptions headings="false" gridLines="false" gridLinesSet="true" horizontalCentered="false" verticalCentered="false"/>
  <pageMargins left="0.629861111111111" right="0.157638888888889" top="0.629861111111111" bottom="0.23611111111111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4" manualBreakCount="4">
    <brk id="51" man="true" max="16383" min="0"/>
    <brk id="103" man="true" max="16383" min="0"/>
    <brk id="139" man="true" max="16383" min="0"/>
    <brk id="173" man="true" max="16383" min="0"/>
  </rowBreaks>
  <drawing r:id="rId2"/>
  <legacyDrawing r:id="rId3"/>
</worksheet>
</file>

<file path=xl/worksheets/sheet7.xml><?xml version="1.0" encoding="utf-8"?>
<worksheet xmlns="http://schemas.openxmlformats.org/spreadsheetml/2006/main" xmlns:r="http://schemas.openxmlformats.org/officeDocument/2006/relationships">
  <sheetPr filterMode="false">
    <pageSetUpPr fitToPage="false"/>
  </sheetPr>
  <dimension ref="A1:A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2"/>
  <cols>
    <col collapsed="false" hidden="false" max="1025" min="1" style="0" width="8.59278350515464"/>
  </cols>
  <sheetData>
    <row r="1" customFormat="false" ht="13.2" hidden="false" customHeight="false" outlineLevel="0" collapsed="false">
      <c r="A1" s="0" t="s">
        <v>49</v>
      </c>
      <c r="B1" s="0" t="s">
        <v>383</v>
      </c>
      <c r="C1" s="0" t="s">
        <v>384</v>
      </c>
      <c r="D1" s="0" t="s">
        <v>385</v>
      </c>
      <c r="E1" s="0" t="s">
        <v>386</v>
      </c>
      <c r="F1" s="0" t="s">
        <v>387</v>
      </c>
      <c r="G1" s="0" t="s">
        <v>388</v>
      </c>
      <c r="H1" s="0" t="s">
        <v>389</v>
      </c>
      <c r="I1" s="0" t="s">
        <v>390</v>
      </c>
      <c r="J1" s="0" t="s">
        <v>391</v>
      </c>
      <c r="K1" s="0" t="s">
        <v>392</v>
      </c>
      <c r="L1" s="0" t="s">
        <v>393</v>
      </c>
      <c r="M1" s="0" t="s">
        <v>394</v>
      </c>
      <c r="N1" s="0" t="s">
        <v>395</v>
      </c>
      <c r="O1" s="0" t="s">
        <v>396</v>
      </c>
      <c r="P1" s="0" t="s">
        <v>397</v>
      </c>
      <c r="Q1" s="0" t="s">
        <v>398</v>
      </c>
      <c r="R1" s="0" t="s">
        <v>399</v>
      </c>
      <c r="S1" s="0" t="s">
        <v>400</v>
      </c>
      <c r="T1" s="0" t="s">
        <v>401</v>
      </c>
      <c r="U1" s="0" t="s">
        <v>402</v>
      </c>
      <c r="V1" s="0" t="s">
        <v>403</v>
      </c>
      <c r="W1" s="0" t="s">
        <v>404</v>
      </c>
      <c r="X1" s="0" t="s">
        <v>405</v>
      </c>
      <c r="Y1" s="0" t="s">
        <v>406</v>
      </c>
      <c r="Z1" s="0" t="s">
        <v>407</v>
      </c>
      <c r="AA1" s="0" t="s">
        <v>408</v>
      </c>
    </row>
    <row r="2" customFormat="false" ht="13.2" hidden="false" customHeight="false" outlineLevel="0" collapsed="false">
      <c r="A2" s="0" t="n">
        <f aca="false">'(入力①) 基本情報入力シート'!M16</f>
        <v>0</v>
      </c>
      <c r="B2" s="0" t="n">
        <f aca="false">'(入力①) 基本情報入力シート'!M23</f>
        <v>0</v>
      </c>
      <c r="C2" s="0" t="n">
        <f aca="false">'(入力①) 基本情報入力シート'!M24</f>
        <v>0</v>
      </c>
      <c r="D2" s="0" t="n">
        <f aca="false">'(入力①) 基本情報入力シート'!M26</f>
        <v>0</v>
      </c>
      <c r="E2" s="0" t="str">
        <f aca="false">'(入力③)別紙様式2-1 計画書_総括表'!B19</f>
        <v>×</v>
      </c>
      <c r="F2" s="0" t="str">
        <f aca="false">'(入力③)別紙様式2-1 計画書_総括表'!L19</f>
        <v>×</v>
      </c>
      <c r="G2" s="0" t="str">
        <f aca="false">'(入力③)別紙様式2-1 計画書_総括表'!W19</f>
        <v>○</v>
      </c>
      <c r="H2" s="0" t="str">
        <f aca="false">'(入力③)別紙様式2-1 計画書_総括表'!V27</f>
        <v/>
      </c>
      <c r="I2" s="0" t="str">
        <f aca="false">'(入力③)別紙様式2-1 計画書_総括表'!AC27</f>
        <v/>
      </c>
      <c r="J2" s="0" t="str">
        <f aca="false">'(入力③)別紙様式2-1 計画書_総括表'!AJ27</f>
        <v/>
      </c>
      <c r="K2" s="0" t="str">
        <f aca="false">'(入力③)別紙様式2-1 計画書_総括表'!AC93</f>
        <v/>
      </c>
      <c r="L2" s="0" t="str">
        <f aca="false">'(入力③)別紙様式2-1 計画書_総括表'!AC96</f>
        <v/>
      </c>
      <c r="M2" s="0" t="str">
        <f aca="false">'(入力③)別紙様式2-1 計画書_総括表'!AN102</f>
        <v/>
      </c>
      <c r="N2" s="0" t="n">
        <f aca="false">'(入力③)別紙様式2-1 計画書_総括表'!BB132</f>
        <v>0</v>
      </c>
      <c r="O2" s="0" t="n">
        <f aca="false">'(入力③)別紙様式2-1 計画書_総括表'!BB182</f>
        <v>0</v>
      </c>
      <c r="P2" s="0" t="n">
        <f aca="false">'(入力③)別紙様式2-1 計画書_総括表'!BB186</f>
        <v>0</v>
      </c>
      <c r="Q2" s="0" t="n">
        <f aca="false">'(入力③)別紙様式2-1 計画書_総括表'!BB190</f>
        <v>0</v>
      </c>
      <c r="R2" s="0" t="n">
        <f aca="false">'(入力③)別紙様式2-1 計画書_総括表'!BB194</f>
        <v>0</v>
      </c>
      <c r="S2" s="0" t="n">
        <f aca="false">'(入力③)別紙様式2-1 計画書_総括表'!BB198</f>
        <v>0</v>
      </c>
      <c r="T2" s="0" t="n">
        <f aca="false">'(入力③)別紙様式2-1 計画書_総括表'!BB202</f>
        <v>0</v>
      </c>
      <c r="U2" s="0" t="n">
        <f aca="false">'(入力③)別紙様式2-1 計画書_総括表'!BA215</f>
        <v>0</v>
      </c>
      <c r="V2" s="0" t="n">
        <f aca="false">'(入力③)別紙様式2-1 計画書_総括表'!BA216</f>
        <v>0</v>
      </c>
      <c r="W2" s="0" t="n">
        <f aca="false">'(入力③)別紙様式2-1 計画書_総括表'!BA217</f>
        <v>0</v>
      </c>
      <c r="X2" s="0" t="n">
        <f aca="false">'(入力③)別紙様式2-1 計画書_総括表'!BA218</f>
        <v>0</v>
      </c>
      <c r="Y2" s="0" t="n">
        <f aca="false">'(入力③)別紙様式2-1 計画書_総括表'!BA219</f>
        <v>0</v>
      </c>
      <c r="Z2" s="0" t="n">
        <f aca="false">'(入力③)別紙様式2-1 計画書_総括表'!BA220</f>
        <v>0</v>
      </c>
      <c r="AA2" s="0" t="n">
        <f aca="false">'(入力③)別紙様式2-1 計画書_総括表'!BA221</f>
        <v>0</v>
      </c>
    </row>
  </sheetData>
  <sheetProtection sheet="true" objects="true" scenario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1:M38"/>
  <sheetViews>
    <sheetView showFormulas="false" showGridLines="true" showRowColHeaders="true" showZeros="true" rightToLeft="false" tabSelected="false" showOutlineSymbols="true" defaultGridColor="true" view="normal" topLeftCell="A1" colorId="64" zoomScale="70" zoomScaleNormal="70" zoomScalePageLayoutView="85" workbookViewId="0">
      <selection pane="topLeft" activeCell="A1" activeCellId="0" sqref="A1"/>
    </sheetView>
  </sheetViews>
  <sheetFormatPr defaultRowHeight="13.2"/>
  <cols>
    <col collapsed="false" hidden="false" max="1" min="1" style="973" width="21.6855670103093"/>
    <col collapsed="false" hidden="false" max="2" min="2" style="973" width="20.1855670103093"/>
    <col collapsed="false" hidden="false" max="7" min="3" style="973" width="5.8659793814433"/>
    <col collapsed="false" hidden="false" max="8" min="8" style="974" width="8.59278350515464"/>
    <col collapsed="false" hidden="false" max="9" min="9" style="974" width="8.31958762886598"/>
    <col collapsed="false" hidden="false" max="10" min="10" style="974" width="26.7319587628866"/>
    <col collapsed="false" hidden="false" max="11" min="11" style="974" width="29.3247422680412"/>
    <col collapsed="false" hidden="false" max="12" min="12" style="974" width="65.5979381443299"/>
    <col collapsed="false" hidden="false" max="13" min="13" style="973" width="8.72680412371134"/>
    <col collapsed="false" hidden="false" max="14" min="14" style="973" width="9.13917525773196"/>
    <col collapsed="false" hidden="false" max="1025" min="15" style="973" width="8.8659793814433"/>
  </cols>
  <sheetData>
    <row r="1" customFormat="false" ht="13.8" hidden="false" customHeight="false" outlineLevel="0" collapsed="false">
      <c r="A1" s="975" t="s">
        <v>409</v>
      </c>
      <c r="B1" s="975"/>
      <c r="C1" s="975"/>
      <c r="D1" s="975"/>
      <c r="E1" s="975"/>
      <c r="F1" s="975"/>
      <c r="G1" s="975"/>
    </row>
    <row r="2" customFormat="false" ht="27.75" hidden="false" customHeight="true" outlineLevel="0" collapsed="false">
      <c r="A2" s="976" t="s">
        <v>410</v>
      </c>
      <c r="B2" s="976"/>
      <c r="C2" s="977" t="s">
        <v>411</v>
      </c>
      <c r="D2" s="977"/>
      <c r="E2" s="977"/>
      <c r="F2" s="977"/>
      <c r="G2" s="977"/>
      <c r="H2" s="978" t="s">
        <v>412</v>
      </c>
      <c r="I2" s="978"/>
      <c r="J2" s="978"/>
      <c r="K2" s="978"/>
      <c r="L2" s="978"/>
    </row>
    <row r="3" customFormat="false" ht="39" hidden="false" customHeight="true" outlineLevel="0" collapsed="false">
      <c r="A3" s="976"/>
      <c r="B3" s="976"/>
      <c r="C3" s="979" t="s">
        <v>413</v>
      </c>
      <c r="D3" s="979"/>
      <c r="E3" s="979"/>
      <c r="F3" s="979"/>
      <c r="G3" s="979"/>
      <c r="H3" s="979" t="s">
        <v>414</v>
      </c>
      <c r="I3" s="979"/>
      <c r="J3" s="979" t="s">
        <v>107</v>
      </c>
      <c r="K3" s="979"/>
      <c r="L3" s="979"/>
    </row>
    <row r="4" customFormat="false" ht="18" hidden="false" customHeight="true" outlineLevel="0" collapsed="false">
      <c r="A4" s="976"/>
      <c r="B4" s="976"/>
      <c r="C4" s="980" t="s">
        <v>415</v>
      </c>
      <c r="D4" s="981" t="s">
        <v>416</v>
      </c>
      <c r="E4" s="981" t="s">
        <v>417</v>
      </c>
      <c r="F4" s="981"/>
      <c r="G4" s="982"/>
      <c r="H4" s="980" t="s">
        <v>418</v>
      </c>
      <c r="I4" s="982" t="s">
        <v>419</v>
      </c>
      <c r="J4" s="979"/>
      <c r="K4" s="979"/>
      <c r="L4" s="979"/>
    </row>
    <row r="5" customFormat="false" ht="18" hidden="false" customHeight="true" outlineLevel="0" collapsed="false">
      <c r="A5" s="983" t="s">
        <v>420</v>
      </c>
      <c r="B5" s="983"/>
      <c r="C5" s="984" t="n">
        <v>0.137</v>
      </c>
      <c r="D5" s="985" t="n">
        <v>0.1</v>
      </c>
      <c r="E5" s="986" t="n">
        <v>0.055</v>
      </c>
      <c r="F5" s="987" t="n">
        <v>0</v>
      </c>
      <c r="G5" s="987" t="n">
        <v>0</v>
      </c>
      <c r="H5" s="984" t="n">
        <v>0.063</v>
      </c>
      <c r="I5" s="988" t="n">
        <v>0.042</v>
      </c>
      <c r="J5" s="986" t="s">
        <v>421</v>
      </c>
      <c r="K5" s="989" t="s">
        <v>422</v>
      </c>
      <c r="L5" s="988" t="s">
        <v>8</v>
      </c>
      <c r="M5" s="973" t="s">
        <v>423</v>
      </c>
    </row>
    <row r="6" customFormat="false" ht="18" hidden="false" customHeight="true" outlineLevel="0" collapsed="false">
      <c r="A6" s="983" t="s">
        <v>424</v>
      </c>
      <c r="B6" s="983"/>
      <c r="C6" s="984" t="n">
        <v>0.137</v>
      </c>
      <c r="D6" s="985" t="n">
        <v>0.1</v>
      </c>
      <c r="E6" s="986" t="n">
        <v>0.055</v>
      </c>
      <c r="F6" s="987" t="n">
        <v>0</v>
      </c>
      <c r="G6" s="987" t="n">
        <v>0</v>
      </c>
      <c r="H6" s="984" t="n">
        <v>0.063</v>
      </c>
      <c r="I6" s="988" t="n">
        <v>0.042</v>
      </c>
      <c r="J6" s="986" t="s">
        <v>425</v>
      </c>
      <c r="K6" s="989" t="s">
        <v>426</v>
      </c>
      <c r="L6" s="988" t="s">
        <v>8</v>
      </c>
      <c r="M6" s="973" t="s">
        <v>423</v>
      </c>
    </row>
    <row r="7" customFormat="false" ht="18" hidden="false" customHeight="true" outlineLevel="0" collapsed="false">
      <c r="A7" s="983" t="s">
        <v>427</v>
      </c>
      <c r="B7" s="983"/>
      <c r="C7" s="984" t="n">
        <v>0.137</v>
      </c>
      <c r="D7" s="985" t="n">
        <v>0.1</v>
      </c>
      <c r="E7" s="986" t="n">
        <v>0.055</v>
      </c>
      <c r="F7" s="987" t="n">
        <v>0</v>
      </c>
      <c r="G7" s="987" t="n">
        <v>0</v>
      </c>
      <c r="H7" s="984" t="n">
        <v>0.063</v>
      </c>
      <c r="I7" s="988" t="n">
        <v>0.042</v>
      </c>
      <c r="J7" s="986" t="s">
        <v>425</v>
      </c>
      <c r="K7" s="989" t="s">
        <v>426</v>
      </c>
      <c r="L7" s="988" t="s">
        <v>8</v>
      </c>
      <c r="M7" s="973" t="s">
        <v>423</v>
      </c>
    </row>
    <row r="8" customFormat="false" ht="18" hidden="false" customHeight="true" outlineLevel="0" collapsed="false">
      <c r="A8" s="983" t="s">
        <v>428</v>
      </c>
      <c r="B8" s="983"/>
      <c r="C8" s="984" t="n">
        <v>0.058</v>
      </c>
      <c r="D8" s="985" t="n">
        <v>0.042</v>
      </c>
      <c r="E8" s="986" t="n">
        <v>0.023</v>
      </c>
      <c r="F8" s="987" t="n">
        <v>0</v>
      </c>
      <c r="G8" s="987" t="n">
        <v>0</v>
      </c>
      <c r="H8" s="984" t="n">
        <v>0.021</v>
      </c>
      <c r="I8" s="988" t="n">
        <v>0.015</v>
      </c>
      <c r="J8" s="986" t="s">
        <v>425</v>
      </c>
      <c r="K8" s="989" t="s">
        <v>426</v>
      </c>
      <c r="L8" s="988" t="s">
        <v>8</v>
      </c>
      <c r="M8" s="973" t="s">
        <v>423</v>
      </c>
    </row>
    <row r="9" customFormat="false" ht="18" hidden="false" customHeight="true" outlineLevel="0" collapsed="false">
      <c r="A9" s="983" t="s">
        <v>429</v>
      </c>
      <c r="B9" s="983"/>
      <c r="C9" s="984" t="n">
        <v>0.059</v>
      </c>
      <c r="D9" s="985" t="n">
        <v>0.043</v>
      </c>
      <c r="E9" s="986" t="n">
        <v>0.023</v>
      </c>
      <c r="F9" s="987" t="n">
        <v>0</v>
      </c>
      <c r="G9" s="987" t="n">
        <v>0</v>
      </c>
      <c r="H9" s="984" t="n">
        <v>0.012</v>
      </c>
      <c r="I9" s="988" t="n">
        <v>0.01</v>
      </c>
      <c r="J9" s="986" t="s">
        <v>425</v>
      </c>
      <c r="K9" s="989" t="s">
        <v>426</v>
      </c>
      <c r="L9" s="988" t="s">
        <v>8</v>
      </c>
      <c r="M9" s="973" t="s">
        <v>423</v>
      </c>
    </row>
    <row r="10" customFormat="false" ht="18" hidden="false" customHeight="true" outlineLevel="0" collapsed="false">
      <c r="A10" s="983" t="s">
        <v>430</v>
      </c>
      <c r="B10" s="983"/>
      <c r="C10" s="984" t="n">
        <v>0.059</v>
      </c>
      <c r="D10" s="985" t="n">
        <v>0.043</v>
      </c>
      <c r="E10" s="986" t="n">
        <v>0.023</v>
      </c>
      <c r="F10" s="987" t="n">
        <v>0</v>
      </c>
      <c r="G10" s="987" t="n">
        <v>0</v>
      </c>
      <c r="H10" s="984" t="n">
        <v>0.012</v>
      </c>
      <c r="I10" s="988" t="n">
        <v>0.01</v>
      </c>
      <c r="J10" s="986" t="s">
        <v>425</v>
      </c>
      <c r="K10" s="989" t="s">
        <v>426</v>
      </c>
      <c r="L10" s="988" t="s">
        <v>431</v>
      </c>
      <c r="M10" s="973" t="s">
        <v>423</v>
      </c>
    </row>
    <row r="11" customFormat="false" ht="18" hidden="false" customHeight="true" outlineLevel="0" collapsed="false">
      <c r="A11" s="983" t="s">
        <v>432</v>
      </c>
      <c r="B11" s="983"/>
      <c r="C11" s="984" t="n">
        <v>0.047</v>
      </c>
      <c r="D11" s="985" t="n">
        <v>0.034</v>
      </c>
      <c r="E11" s="986" t="n">
        <v>0.019</v>
      </c>
      <c r="F11" s="987" t="n">
        <v>0</v>
      </c>
      <c r="G11" s="987" t="n">
        <v>0</v>
      </c>
      <c r="H11" s="984" t="n">
        <v>0.02</v>
      </c>
      <c r="I11" s="988" t="n">
        <v>0.017</v>
      </c>
      <c r="J11" s="986" t="s">
        <v>425</v>
      </c>
      <c r="K11" s="989" t="s">
        <v>426</v>
      </c>
      <c r="L11" s="988" t="s">
        <v>8</v>
      </c>
      <c r="M11" s="973" t="s">
        <v>423</v>
      </c>
    </row>
    <row r="12" customFormat="false" ht="18" hidden="false" customHeight="true" outlineLevel="0" collapsed="false">
      <c r="A12" s="983" t="s">
        <v>433</v>
      </c>
      <c r="B12" s="983"/>
      <c r="C12" s="984" t="n">
        <v>0.082</v>
      </c>
      <c r="D12" s="985" t="n">
        <v>0.06</v>
      </c>
      <c r="E12" s="986" t="n">
        <v>0.033</v>
      </c>
      <c r="F12" s="987" t="n">
        <v>0</v>
      </c>
      <c r="G12" s="987" t="n">
        <v>0</v>
      </c>
      <c r="H12" s="984" t="n">
        <v>0.018</v>
      </c>
      <c r="I12" s="988" t="n">
        <v>0.012</v>
      </c>
      <c r="J12" s="986" t="s">
        <v>425</v>
      </c>
      <c r="K12" s="989" t="s">
        <v>426</v>
      </c>
      <c r="L12" s="988" t="s">
        <v>434</v>
      </c>
      <c r="M12" s="973" t="s">
        <v>423</v>
      </c>
    </row>
    <row r="13" customFormat="false" ht="18" hidden="false" customHeight="true" outlineLevel="0" collapsed="false">
      <c r="A13" s="983" t="s">
        <v>435</v>
      </c>
      <c r="B13" s="983"/>
      <c r="C13" s="984" t="n">
        <v>0.082</v>
      </c>
      <c r="D13" s="985" t="n">
        <v>0.06</v>
      </c>
      <c r="E13" s="986" t="n">
        <v>0.033</v>
      </c>
      <c r="F13" s="987" t="n">
        <v>0</v>
      </c>
      <c r="G13" s="987" t="n">
        <v>0</v>
      </c>
      <c r="H13" s="984" t="n">
        <v>0.018</v>
      </c>
      <c r="I13" s="988" t="n">
        <v>0.012</v>
      </c>
      <c r="J13" s="986" t="s">
        <v>425</v>
      </c>
      <c r="K13" s="989" t="s">
        <v>426</v>
      </c>
      <c r="L13" s="988" t="s">
        <v>434</v>
      </c>
      <c r="M13" s="973" t="s">
        <v>423</v>
      </c>
    </row>
    <row r="14" customFormat="false" ht="18" hidden="false" customHeight="true" outlineLevel="0" collapsed="false">
      <c r="A14" s="983" t="s">
        <v>436</v>
      </c>
      <c r="B14" s="983"/>
      <c r="C14" s="984" t="n">
        <v>0.104</v>
      </c>
      <c r="D14" s="985" t="n">
        <v>0.076</v>
      </c>
      <c r="E14" s="986" t="n">
        <v>0.042</v>
      </c>
      <c r="F14" s="987" t="n">
        <v>0</v>
      </c>
      <c r="G14" s="987" t="n">
        <v>0</v>
      </c>
      <c r="H14" s="984" t="n">
        <v>0.031</v>
      </c>
      <c r="I14" s="988" t="n">
        <v>0.024</v>
      </c>
      <c r="J14" s="986" t="s">
        <v>425</v>
      </c>
      <c r="K14" s="989" t="s">
        <v>426</v>
      </c>
      <c r="L14" s="988" t="s">
        <v>8</v>
      </c>
      <c r="M14" s="973" t="s">
        <v>423</v>
      </c>
    </row>
    <row r="15" customFormat="false" ht="18" hidden="false" customHeight="true" outlineLevel="0" collapsed="false">
      <c r="A15" s="983" t="s">
        <v>437</v>
      </c>
      <c r="B15" s="983"/>
      <c r="C15" s="984" t="n">
        <v>0.102</v>
      </c>
      <c r="D15" s="985" t="n">
        <v>0.074</v>
      </c>
      <c r="E15" s="986" t="n">
        <v>0.041</v>
      </c>
      <c r="F15" s="987" t="n">
        <v>0</v>
      </c>
      <c r="G15" s="987" t="n">
        <v>0</v>
      </c>
      <c r="H15" s="984" t="n">
        <v>0.015</v>
      </c>
      <c r="I15" s="988" t="n">
        <v>0.012</v>
      </c>
      <c r="J15" s="986" t="s">
        <v>425</v>
      </c>
      <c r="K15" s="989" t="s">
        <v>426</v>
      </c>
      <c r="L15" s="988" t="s">
        <v>8</v>
      </c>
      <c r="M15" s="973" t="s">
        <v>423</v>
      </c>
    </row>
    <row r="16" customFormat="false" ht="18" hidden="false" customHeight="true" outlineLevel="0" collapsed="false">
      <c r="A16" s="983" t="s">
        <v>438</v>
      </c>
      <c r="B16" s="983"/>
      <c r="C16" s="984" t="n">
        <v>0.102</v>
      </c>
      <c r="D16" s="985" t="n">
        <v>0.074</v>
      </c>
      <c r="E16" s="986" t="n">
        <v>0.041</v>
      </c>
      <c r="F16" s="987" t="n">
        <v>0</v>
      </c>
      <c r="G16" s="987" t="n">
        <v>0</v>
      </c>
      <c r="H16" s="984" t="n">
        <v>0.015</v>
      </c>
      <c r="I16" s="988" t="n">
        <v>0.012</v>
      </c>
      <c r="J16" s="986" t="s">
        <v>425</v>
      </c>
      <c r="K16" s="989" t="s">
        <v>426</v>
      </c>
      <c r="L16" s="988" t="s">
        <v>8</v>
      </c>
      <c r="M16" s="973" t="s">
        <v>423</v>
      </c>
    </row>
    <row r="17" customFormat="false" ht="18" hidden="false" customHeight="true" outlineLevel="0" collapsed="false">
      <c r="A17" s="983" t="s">
        <v>439</v>
      </c>
      <c r="B17" s="983"/>
      <c r="C17" s="984" t="n">
        <v>0.111</v>
      </c>
      <c r="D17" s="985" t="n">
        <v>0.081</v>
      </c>
      <c r="E17" s="986" t="n">
        <v>0.045</v>
      </c>
      <c r="F17" s="987" t="n">
        <v>0</v>
      </c>
      <c r="G17" s="987" t="n">
        <v>0</v>
      </c>
      <c r="H17" s="984" t="n">
        <v>0.031</v>
      </c>
      <c r="I17" s="988" t="n">
        <v>0.023</v>
      </c>
      <c r="J17" s="986" t="s">
        <v>425</v>
      </c>
      <c r="K17" s="989" t="s">
        <v>426</v>
      </c>
      <c r="L17" s="988" t="s">
        <v>8</v>
      </c>
      <c r="M17" s="973" t="s">
        <v>423</v>
      </c>
    </row>
    <row r="18" customFormat="false" ht="18" hidden="false" customHeight="true" outlineLevel="0" collapsed="false">
      <c r="A18" s="983" t="s">
        <v>440</v>
      </c>
      <c r="B18" s="983"/>
      <c r="C18" s="984" t="n">
        <v>0.083</v>
      </c>
      <c r="D18" s="985" t="n">
        <v>0.06</v>
      </c>
      <c r="E18" s="986" t="n">
        <v>0.033</v>
      </c>
      <c r="F18" s="987" t="n">
        <v>0</v>
      </c>
      <c r="G18" s="987" t="n">
        <v>0</v>
      </c>
      <c r="H18" s="984" t="n">
        <v>0.027</v>
      </c>
      <c r="I18" s="988" t="n">
        <v>0.023</v>
      </c>
      <c r="J18" s="986" t="s">
        <v>425</v>
      </c>
      <c r="K18" s="989" t="s">
        <v>426</v>
      </c>
      <c r="L18" s="988" t="s">
        <v>441</v>
      </c>
      <c r="M18" s="973" t="s">
        <v>423</v>
      </c>
    </row>
    <row r="19" customFormat="false" ht="18" hidden="false" customHeight="true" outlineLevel="0" collapsed="false">
      <c r="A19" s="983" t="s">
        <v>442</v>
      </c>
      <c r="B19" s="983"/>
      <c r="C19" s="984" t="n">
        <v>0.083</v>
      </c>
      <c r="D19" s="985" t="n">
        <v>0.06</v>
      </c>
      <c r="E19" s="986" t="n">
        <v>0.033</v>
      </c>
      <c r="F19" s="987" t="n">
        <v>0</v>
      </c>
      <c r="G19" s="987" t="n">
        <v>0</v>
      </c>
      <c r="H19" s="984" t="n">
        <v>0.027</v>
      </c>
      <c r="I19" s="988" t="n">
        <v>0.023</v>
      </c>
      <c r="J19" s="986" t="s">
        <v>425</v>
      </c>
      <c r="K19" s="989" t="s">
        <v>426</v>
      </c>
      <c r="L19" s="988" t="s">
        <v>441</v>
      </c>
      <c r="M19" s="973" t="s">
        <v>423</v>
      </c>
    </row>
    <row r="20" customFormat="false" ht="27.75" hidden="false" customHeight="true" outlineLevel="0" collapsed="false">
      <c r="A20" s="983" t="s">
        <v>443</v>
      </c>
      <c r="B20" s="983"/>
      <c r="C20" s="984" t="n">
        <v>0.083</v>
      </c>
      <c r="D20" s="985" t="n">
        <v>0.06</v>
      </c>
      <c r="E20" s="986" t="n">
        <v>0.033</v>
      </c>
      <c r="F20" s="987" t="n">
        <v>0</v>
      </c>
      <c r="G20" s="987" t="n">
        <v>0</v>
      </c>
      <c r="H20" s="984" t="n">
        <v>0.027</v>
      </c>
      <c r="I20" s="988" t="n">
        <v>0.023</v>
      </c>
      <c r="J20" s="986" t="s">
        <v>425</v>
      </c>
      <c r="K20" s="989" t="s">
        <v>426</v>
      </c>
      <c r="L20" s="988" t="s">
        <v>444</v>
      </c>
      <c r="M20" s="973" t="s">
        <v>423</v>
      </c>
    </row>
    <row r="21" customFormat="false" ht="18" hidden="false" customHeight="true" outlineLevel="0" collapsed="false">
      <c r="A21" s="983" t="s">
        <v>445</v>
      </c>
      <c r="B21" s="983"/>
      <c r="C21" s="984" t="n">
        <v>0.039</v>
      </c>
      <c r="D21" s="985" t="n">
        <v>0.029</v>
      </c>
      <c r="E21" s="986" t="n">
        <v>0.016</v>
      </c>
      <c r="F21" s="987" t="n">
        <v>0</v>
      </c>
      <c r="G21" s="987" t="n">
        <v>0</v>
      </c>
      <c r="H21" s="984" t="n">
        <v>0.021</v>
      </c>
      <c r="I21" s="988" t="n">
        <v>0.017</v>
      </c>
      <c r="J21" s="986" t="s">
        <v>425</v>
      </c>
      <c r="K21" s="989" t="s">
        <v>426</v>
      </c>
      <c r="L21" s="988" t="s">
        <v>8</v>
      </c>
      <c r="M21" s="973" t="s">
        <v>423</v>
      </c>
    </row>
    <row r="22" customFormat="false" ht="29.25" hidden="false" customHeight="true" outlineLevel="0" collapsed="false">
      <c r="A22" s="983" t="s">
        <v>446</v>
      </c>
      <c r="B22" s="983"/>
      <c r="C22" s="984" t="n">
        <v>0.039</v>
      </c>
      <c r="D22" s="985" t="n">
        <v>0.029</v>
      </c>
      <c r="E22" s="986" t="n">
        <v>0.016</v>
      </c>
      <c r="F22" s="987" t="n">
        <v>0</v>
      </c>
      <c r="G22" s="987" t="n">
        <v>0</v>
      </c>
      <c r="H22" s="984" t="n">
        <v>0.021</v>
      </c>
      <c r="I22" s="988" t="n">
        <v>0.017</v>
      </c>
      <c r="J22" s="986" t="s">
        <v>425</v>
      </c>
      <c r="K22" s="989" t="s">
        <v>426</v>
      </c>
      <c r="L22" s="988" t="s">
        <v>444</v>
      </c>
      <c r="M22" s="973" t="s">
        <v>423</v>
      </c>
    </row>
    <row r="23" customFormat="false" ht="18" hidden="false" customHeight="true" outlineLevel="0" collapsed="false">
      <c r="A23" s="983" t="s">
        <v>447</v>
      </c>
      <c r="B23" s="983"/>
      <c r="C23" s="984" t="n">
        <v>0.026</v>
      </c>
      <c r="D23" s="985" t="n">
        <v>0.019</v>
      </c>
      <c r="E23" s="986" t="n">
        <v>0.01</v>
      </c>
      <c r="F23" s="987" t="n">
        <v>0</v>
      </c>
      <c r="G23" s="987" t="n">
        <v>0</v>
      </c>
      <c r="H23" s="984" t="n">
        <v>0.015</v>
      </c>
      <c r="I23" s="988" t="n">
        <v>0.011</v>
      </c>
      <c r="J23" s="986" t="s">
        <v>425</v>
      </c>
      <c r="K23" s="989" t="s">
        <v>426</v>
      </c>
      <c r="L23" s="988" t="s">
        <v>8</v>
      </c>
      <c r="M23" s="973" t="s">
        <v>423</v>
      </c>
    </row>
    <row r="24" customFormat="false" ht="27.75" hidden="false" customHeight="true" outlineLevel="0" collapsed="false">
      <c r="A24" s="983" t="s">
        <v>448</v>
      </c>
      <c r="B24" s="983"/>
      <c r="C24" s="984" t="n">
        <v>0.026</v>
      </c>
      <c r="D24" s="985" t="n">
        <v>0.019</v>
      </c>
      <c r="E24" s="986" t="n">
        <v>0.01</v>
      </c>
      <c r="F24" s="987" t="n">
        <v>0</v>
      </c>
      <c r="G24" s="987" t="n">
        <v>0</v>
      </c>
      <c r="H24" s="984" t="n">
        <v>0.015</v>
      </c>
      <c r="I24" s="988" t="n">
        <v>0.011</v>
      </c>
      <c r="J24" s="986" t="s">
        <v>425</v>
      </c>
      <c r="K24" s="989" t="s">
        <v>426</v>
      </c>
      <c r="L24" s="988" t="s">
        <v>444</v>
      </c>
      <c r="M24" s="973" t="s">
        <v>423</v>
      </c>
    </row>
    <row r="25" customFormat="false" ht="18" hidden="false" customHeight="true" outlineLevel="0" collapsed="false">
      <c r="A25" s="983" t="s">
        <v>449</v>
      </c>
      <c r="B25" s="983"/>
      <c r="C25" s="984" t="n">
        <v>0.026</v>
      </c>
      <c r="D25" s="985" t="n">
        <v>0.019</v>
      </c>
      <c r="E25" s="986" t="n">
        <v>0.01</v>
      </c>
      <c r="F25" s="987" t="n">
        <v>0</v>
      </c>
      <c r="G25" s="987" t="n">
        <v>0</v>
      </c>
      <c r="H25" s="984" t="n">
        <v>0.015</v>
      </c>
      <c r="I25" s="988" t="n">
        <v>0.011</v>
      </c>
      <c r="J25" s="986" t="s">
        <v>425</v>
      </c>
      <c r="K25" s="989" t="s">
        <v>426</v>
      </c>
      <c r="L25" s="988" t="s">
        <v>8</v>
      </c>
      <c r="M25" s="973" t="s">
        <v>423</v>
      </c>
    </row>
    <row r="26" customFormat="false" ht="27.75" hidden="false" customHeight="true" outlineLevel="0" collapsed="false">
      <c r="A26" s="990" t="s">
        <v>450</v>
      </c>
      <c r="B26" s="990"/>
      <c r="C26" s="991" t="n">
        <v>0.026</v>
      </c>
      <c r="D26" s="992" t="n">
        <v>0.019</v>
      </c>
      <c r="E26" s="993" t="n">
        <v>0.01</v>
      </c>
      <c r="F26" s="987" t="n">
        <v>0</v>
      </c>
      <c r="G26" s="987" t="n">
        <v>0</v>
      </c>
      <c r="H26" s="991" t="n">
        <v>0.015</v>
      </c>
      <c r="I26" s="994" t="n">
        <v>0.011</v>
      </c>
      <c r="J26" s="993" t="s">
        <v>425</v>
      </c>
      <c r="K26" s="995" t="s">
        <v>426</v>
      </c>
      <c r="L26" s="994" t="s">
        <v>444</v>
      </c>
      <c r="M26" s="973" t="s">
        <v>423</v>
      </c>
    </row>
    <row r="27" customFormat="false" ht="28.5" hidden="false" customHeight="true" outlineLevel="0" collapsed="false">
      <c r="A27" s="996" t="s">
        <v>451</v>
      </c>
      <c r="B27" s="996"/>
      <c r="C27" s="997" t="n">
        <v>0.137</v>
      </c>
      <c r="D27" s="998" t="n">
        <v>0.1</v>
      </c>
      <c r="E27" s="999" t="n">
        <v>0.055</v>
      </c>
      <c r="F27" s="1000" t="n">
        <v>0</v>
      </c>
      <c r="G27" s="1000" t="n">
        <v>0</v>
      </c>
      <c r="H27" s="997" t="n">
        <v>0.063</v>
      </c>
      <c r="I27" s="1001" t="n">
        <v>0.042</v>
      </c>
      <c r="J27" s="999" t="s">
        <v>452</v>
      </c>
      <c r="K27" s="1002" t="s">
        <v>453</v>
      </c>
      <c r="L27" s="1001" t="s">
        <v>454</v>
      </c>
      <c r="M27" s="973" t="s">
        <v>423</v>
      </c>
    </row>
    <row r="28" customFormat="false" ht="18" hidden="false" customHeight="true" outlineLevel="0" collapsed="false">
      <c r="A28" s="990" t="s">
        <v>455</v>
      </c>
      <c r="B28" s="990"/>
      <c r="C28" s="991" t="n">
        <v>0.059</v>
      </c>
      <c r="D28" s="992" t="n">
        <v>0.043</v>
      </c>
      <c r="E28" s="993" t="n">
        <v>0.023</v>
      </c>
      <c r="F28" s="1003" t="n">
        <v>0</v>
      </c>
      <c r="G28" s="1003" t="n">
        <v>0</v>
      </c>
      <c r="H28" s="991" t="n">
        <v>0.012</v>
      </c>
      <c r="I28" s="994" t="n">
        <v>0.01</v>
      </c>
      <c r="J28" s="993" t="s">
        <v>456</v>
      </c>
      <c r="K28" s="995" t="s">
        <v>457</v>
      </c>
      <c r="L28" s="994" t="s">
        <v>458</v>
      </c>
      <c r="M28" s="973" t="s">
        <v>423</v>
      </c>
    </row>
    <row r="29" customFormat="false" ht="18" hidden="false" customHeight="true" outlineLevel="0" collapsed="false">
      <c r="A29" s="983" t="s">
        <v>459</v>
      </c>
      <c r="B29" s="983"/>
      <c r="C29" s="984" t="n">
        <v>0.058</v>
      </c>
      <c r="D29" s="985" t="n">
        <v>0.042</v>
      </c>
      <c r="E29" s="986" t="n">
        <v>0.023</v>
      </c>
      <c r="F29" s="987" t="n">
        <v>0</v>
      </c>
      <c r="G29" s="987" t="n">
        <v>0</v>
      </c>
      <c r="H29" s="984" t="n">
        <v>0.021</v>
      </c>
      <c r="I29" s="988" t="n">
        <v>0.015</v>
      </c>
      <c r="J29" s="986" t="s">
        <v>425</v>
      </c>
      <c r="K29" s="989" t="s">
        <v>426</v>
      </c>
      <c r="L29" s="988" t="s">
        <v>8</v>
      </c>
      <c r="M29" s="973" t="s">
        <v>423</v>
      </c>
    </row>
    <row r="30" customFormat="false" ht="18" hidden="false" customHeight="true" outlineLevel="0" collapsed="false">
      <c r="A30" s="983" t="s">
        <v>460</v>
      </c>
      <c r="B30" s="983"/>
      <c r="C30" s="984" t="n">
        <v>0.047</v>
      </c>
      <c r="D30" s="985" t="n">
        <v>0.034</v>
      </c>
      <c r="E30" s="986" t="n">
        <v>0.019</v>
      </c>
      <c r="F30" s="987" t="n">
        <v>0</v>
      </c>
      <c r="G30" s="987" t="n">
        <v>0</v>
      </c>
      <c r="H30" s="984" t="n">
        <v>0.02</v>
      </c>
      <c r="I30" s="988" t="n">
        <v>0.017</v>
      </c>
      <c r="J30" s="986" t="s">
        <v>425</v>
      </c>
      <c r="K30" s="989" t="s">
        <v>426</v>
      </c>
      <c r="L30" s="988" t="s">
        <v>8</v>
      </c>
      <c r="M30" s="973" t="s">
        <v>423</v>
      </c>
    </row>
    <row r="31" customFormat="false" ht="18" hidden="false" customHeight="true" outlineLevel="0" collapsed="false">
      <c r="A31" s="983" t="s">
        <v>461</v>
      </c>
      <c r="B31" s="983"/>
      <c r="C31" s="984" t="n">
        <v>0.082</v>
      </c>
      <c r="D31" s="985" t="n">
        <v>0.06</v>
      </c>
      <c r="E31" s="986" t="n">
        <v>0.033</v>
      </c>
      <c r="F31" s="987" t="n">
        <v>0</v>
      </c>
      <c r="G31" s="987" t="n">
        <v>0</v>
      </c>
      <c r="H31" s="984" t="n">
        <v>0.018</v>
      </c>
      <c r="I31" s="988" t="n">
        <v>0.012</v>
      </c>
      <c r="J31" s="986" t="s">
        <v>425</v>
      </c>
      <c r="K31" s="989" t="s">
        <v>426</v>
      </c>
      <c r="L31" s="988" t="s">
        <v>8</v>
      </c>
      <c r="M31" s="973" t="s">
        <v>423</v>
      </c>
    </row>
    <row r="32" customFormat="false" ht="18" hidden="false" customHeight="true" outlineLevel="0" collapsed="false">
      <c r="A32" s="983" t="s">
        <v>462</v>
      </c>
      <c r="B32" s="983"/>
      <c r="C32" s="984" t="n">
        <v>0.104</v>
      </c>
      <c r="D32" s="985" t="n">
        <v>0.076</v>
      </c>
      <c r="E32" s="986" t="n">
        <v>0.042</v>
      </c>
      <c r="F32" s="987" t="n">
        <v>0</v>
      </c>
      <c r="G32" s="987" t="n">
        <v>0</v>
      </c>
      <c r="H32" s="984" t="n">
        <v>0.031</v>
      </c>
      <c r="I32" s="988" t="n">
        <v>0.024</v>
      </c>
      <c r="J32" s="986" t="s">
        <v>425</v>
      </c>
      <c r="K32" s="989" t="s">
        <v>426</v>
      </c>
      <c r="L32" s="988" t="s">
        <v>8</v>
      </c>
      <c r="M32" s="973" t="s">
        <v>423</v>
      </c>
    </row>
    <row r="33" customFormat="false" ht="18" hidden="false" customHeight="true" outlineLevel="0" collapsed="false">
      <c r="A33" s="983" t="s">
        <v>463</v>
      </c>
      <c r="B33" s="983"/>
      <c r="C33" s="984" t="n">
        <v>0.102</v>
      </c>
      <c r="D33" s="985" t="n">
        <v>0.074</v>
      </c>
      <c r="E33" s="986" t="n">
        <v>0.041</v>
      </c>
      <c r="F33" s="987" t="n">
        <v>0</v>
      </c>
      <c r="G33" s="987" t="n">
        <v>0</v>
      </c>
      <c r="H33" s="984" t="n">
        <v>0.015</v>
      </c>
      <c r="I33" s="988" t="n">
        <v>0.012</v>
      </c>
      <c r="J33" s="986" t="s">
        <v>425</v>
      </c>
      <c r="K33" s="989" t="s">
        <v>426</v>
      </c>
      <c r="L33" s="988" t="s">
        <v>8</v>
      </c>
      <c r="M33" s="973" t="s">
        <v>423</v>
      </c>
    </row>
    <row r="34" customFormat="false" ht="18" hidden="false" customHeight="true" outlineLevel="0" collapsed="false">
      <c r="A34" s="983" t="s">
        <v>464</v>
      </c>
      <c r="B34" s="983"/>
      <c r="C34" s="984" t="n">
        <v>0.111</v>
      </c>
      <c r="D34" s="985" t="n">
        <v>0.081</v>
      </c>
      <c r="E34" s="986" t="n">
        <v>0.045</v>
      </c>
      <c r="F34" s="987" t="n">
        <v>0</v>
      </c>
      <c r="G34" s="987" t="n">
        <v>0</v>
      </c>
      <c r="H34" s="984" t="n">
        <v>0.031</v>
      </c>
      <c r="I34" s="988" t="n">
        <v>0.023</v>
      </c>
      <c r="J34" s="986" t="s">
        <v>425</v>
      </c>
      <c r="K34" s="989" t="s">
        <v>426</v>
      </c>
      <c r="L34" s="988" t="s">
        <v>8</v>
      </c>
      <c r="M34" s="973" t="s">
        <v>423</v>
      </c>
    </row>
    <row r="35" customFormat="false" ht="27.75" hidden="false" customHeight="true" outlineLevel="0" collapsed="false">
      <c r="A35" s="983" t="s">
        <v>465</v>
      </c>
      <c r="B35" s="983"/>
      <c r="C35" s="984" t="n">
        <v>0.083</v>
      </c>
      <c r="D35" s="985" t="n">
        <v>0.06</v>
      </c>
      <c r="E35" s="986" t="n">
        <v>0.033</v>
      </c>
      <c r="F35" s="987" t="n">
        <v>0</v>
      </c>
      <c r="G35" s="987" t="n">
        <v>0</v>
      </c>
      <c r="H35" s="984" t="n">
        <v>0.027</v>
      </c>
      <c r="I35" s="988" t="n">
        <v>0.023</v>
      </c>
      <c r="J35" s="986" t="s">
        <v>425</v>
      </c>
      <c r="K35" s="989" t="s">
        <v>426</v>
      </c>
      <c r="L35" s="988" t="s">
        <v>444</v>
      </c>
      <c r="M35" s="973" t="s">
        <v>423</v>
      </c>
    </row>
    <row r="36" customFormat="false" ht="29.25" hidden="false" customHeight="true" outlineLevel="0" collapsed="false">
      <c r="A36" s="983" t="s">
        <v>466</v>
      </c>
      <c r="B36" s="983"/>
      <c r="C36" s="984" t="n">
        <v>0.039</v>
      </c>
      <c r="D36" s="985" t="n">
        <v>0.029</v>
      </c>
      <c r="E36" s="986" t="n">
        <v>0.016</v>
      </c>
      <c r="F36" s="987" t="n">
        <v>0</v>
      </c>
      <c r="G36" s="987" t="n">
        <v>0</v>
      </c>
      <c r="H36" s="984" t="n">
        <v>0.021</v>
      </c>
      <c r="I36" s="988" t="n">
        <v>0.017</v>
      </c>
      <c r="J36" s="986" t="s">
        <v>425</v>
      </c>
      <c r="K36" s="989" t="s">
        <v>426</v>
      </c>
      <c r="L36" s="988" t="s">
        <v>444</v>
      </c>
      <c r="M36" s="973" t="s">
        <v>423</v>
      </c>
    </row>
    <row r="37" customFormat="false" ht="27.75" hidden="false" customHeight="true" outlineLevel="0" collapsed="false">
      <c r="A37" s="983" t="s">
        <v>467</v>
      </c>
      <c r="B37" s="983"/>
      <c r="C37" s="984" t="n">
        <v>0.026</v>
      </c>
      <c r="D37" s="985" t="n">
        <v>0.019</v>
      </c>
      <c r="E37" s="986" t="n">
        <v>0.01</v>
      </c>
      <c r="F37" s="987" t="n">
        <v>0</v>
      </c>
      <c r="G37" s="987" t="n">
        <v>0</v>
      </c>
      <c r="H37" s="984" t="n">
        <v>0.015</v>
      </c>
      <c r="I37" s="988" t="n">
        <v>0.011</v>
      </c>
      <c r="J37" s="986" t="s">
        <v>425</v>
      </c>
      <c r="K37" s="989" t="s">
        <v>426</v>
      </c>
      <c r="L37" s="988" t="s">
        <v>444</v>
      </c>
      <c r="M37" s="973" t="s">
        <v>423</v>
      </c>
    </row>
    <row r="38" customFormat="false" ht="27.75" hidden="false" customHeight="true" outlineLevel="0" collapsed="false">
      <c r="A38" s="990" t="s">
        <v>468</v>
      </c>
      <c r="B38" s="990"/>
      <c r="C38" s="991" t="n">
        <v>0.026</v>
      </c>
      <c r="D38" s="992" t="n">
        <v>0.019</v>
      </c>
      <c r="E38" s="993" t="n">
        <v>0.01</v>
      </c>
      <c r="F38" s="1003" t="n">
        <v>0</v>
      </c>
      <c r="G38" s="1004" t="n">
        <v>0</v>
      </c>
      <c r="H38" s="991" t="n">
        <v>0.015</v>
      </c>
      <c r="I38" s="994" t="n">
        <v>0.011</v>
      </c>
      <c r="J38" s="993" t="s">
        <v>425</v>
      </c>
      <c r="K38" s="995" t="s">
        <v>426</v>
      </c>
      <c r="L38" s="994" t="s">
        <v>444</v>
      </c>
      <c r="M38" s="973" t="s">
        <v>423</v>
      </c>
    </row>
  </sheetData>
  <mergeCells count="40">
    <mergeCell ref="A2:B4"/>
    <mergeCell ref="C2:G2"/>
    <mergeCell ref="H2:L2"/>
    <mergeCell ref="C3:G3"/>
    <mergeCell ref="H3:I3"/>
    <mergeCell ref="J3:L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s>
  <printOptions headings="false" gridLines="false" gridLinesSet="true" horizontalCentered="false" verticalCentered="false"/>
  <pageMargins left="0.75" right="0.75" top="0.729861111111111" bottom="0.52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G36"/>
  <sheetViews>
    <sheetView showFormulas="false" showGridLines="true" showRowColHeaders="true" showZeros="true" rightToLeft="false" tabSelected="false" showOutlineSymbols="true" defaultGridColor="true" view="normal" topLeftCell="A10" colorId="64" zoomScale="100" zoomScaleNormal="100" zoomScalePageLayoutView="85" workbookViewId="0">
      <selection pane="topLeft" activeCell="C36" activeCellId="0" sqref="C36"/>
    </sheetView>
  </sheetViews>
  <sheetFormatPr defaultRowHeight="13.2"/>
  <cols>
    <col collapsed="false" hidden="false" max="1" min="1" style="973" width="21.6855670103093"/>
    <col collapsed="false" hidden="false" max="2" min="2" style="973" width="20.1855670103093"/>
    <col collapsed="false" hidden="false" max="3" min="3" style="973" width="29.5927835051546"/>
    <col collapsed="false" hidden="false" max="1025" min="4" style="973" width="8.8659793814433"/>
  </cols>
  <sheetData>
    <row r="1" customFormat="false" ht="13.8" hidden="false" customHeight="false" outlineLevel="0" collapsed="false">
      <c r="A1" s="975" t="s">
        <v>469</v>
      </c>
      <c r="B1" s="975"/>
      <c r="C1" s="975"/>
    </row>
    <row r="2" customFormat="false" ht="27.75" hidden="false" customHeight="true" outlineLevel="0" collapsed="false">
      <c r="A2" s="1005" t="s">
        <v>410</v>
      </c>
      <c r="B2" s="1005"/>
      <c r="C2" s="977" t="s">
        <v>146</v>
      </c>
      <c r="E2" s="1006" t="s">
        <v>411</v>
      </c>
      <c r="F2" s="1006"/>
      <c r="G2" s="1006"/>
    </row>
    <row r="3" customFormat="false" ht="18" hidden="false" customHeight="true" outlineLevel="0" collapsed="false">
      <c r="A3" s="1007" t="s">
        <v>420</v>
      </c>
      <c r="B3" s="1008"/>
      <c r="C3" s="1009" t="n">
        <v>0.024</v>
      </c>
      <c r="E3" s="980" t="s">
        <v>470</v>
      </c>
      <c r="F3" s="980"/>
      <c r="G3" s="980"/>
    </row>
    <row r="4" customFormat="false" ht="18" hidden="false" customHeight="true" outlineLevel="0" collapsed="false">
      <c r="A4" s="1010" t="s">
        <v>424</v>
      </c>
      <c r="B4" s="1008"/>
      <c r="C4" s="1009" t="n">
        <v>0.024</v>
      </c>
      <c r="E4" s="980" t="s">
        <v>415</v>
      </c>
      <c r="F4" s="981" t="s">
        <v>416</v>
      </c>
      <c r="G4" s="981" t="s">
        <v>417</v>
      </c>
    </row>
    <row r="5" customFormat="false" ht="18" hidden="false" customHeight="true" outlineLevel="0" collapsed="false">
      <c r="A5" s="1010" t="s">
        <v>427</v>
      </c>
      <c r="B5" s="1008"/>
      <c r="C5" s="1009" t="n">
        <v>0.024</v>
      </c>
    </row>
    <row r="6" customFormat="false" ht="18" hidden="false" customHeight="true" outlineLevel="0" collapsed="false">
      <c r="A6" s="1010" t="s">
        <v>428</v>
      </c>
      <c r="B6" s="1008"/>
      <c r="C6" s="1009" t="n">
        <v>0.011</v>
      </c>
    </row>
    <row r="7" customFormat="false" ht="18" hidden="false" customHeight="true" outlineLevel="0" collapsed="false">
      <c r="A7" s="1010" t="s">
        <v>429</v>
      </c>
      <c r="B7" s="1008"/>
      <c r="C7" s="1009" t="n">
        <v>0.011</v>
      </c>
    </row>
    <row r="8" customFormat="false" ht="18" hidden="false" customHeight="true" outlineLevel="0" collapsed="false">
      <c r="A8" s="1010" t="s">
        <v>430</v>
      </c>
      <c r="B8" s="1008"/>
      <c r="C8" s="1009" t="n">
        <v>0.011</v>
      </c>
    </row>
    <row r="9" customFormat="false" ht="18" hidden="false" customHeight="true" outlineLevel="0" collapsed="false">
      <c r="A9" s="1010" t="s">
        <v>432</v>
      </c>
      <c r="B9" s="1008"/>
      <c r="C9" s="1009" t="n">
        <v>0.01</v>
      </c>
    </row>
    <row r="10" customFormat="false" ht="18" hidden="false" customHeight="true" outlineLevel="0" collapsed="false">
      <c r="A10" s="1010" t="s">
        <v>433</v>
      </c>
      <c r="B10" s="1008"/>
      <c r="C10" s="1009" t="n">
        <v>0.015</v>
      </c>
    </row>
    <row r="11" customFormat="false" ht="18" hidden="false" customHeight="true" outlineLevel="0" collapsed="false">
      <c r="A11" s="1010" t="s">
        <v>435</v>
      </c>
      <c r="B11" s="1008"/>
      <c r="C11" s="1009" t="n">
        <v>0.015</v>
      </c>
    </row>
    <row r="12" customFormat="false" ht="18" hidden="false" customHeight="true" outlineLevel="0" collapsed="false">
      <c r="A12" s="1010" t="s">
        <v>436</v>
      </c>
      <c r="B12" s="1008"/>
      <c r="C12" s="1009" t="n">
        <v>0.023</v>
      </c>
    </row>
    <row r="13" customFormat="false" ht="18" hidden="false" customHeight="true" outlineLevel="0" collapsed="false">
      <c r="A13" s="1010" t="s">
        <v>437</v>
      </c>
      <c r="B13" s="1008"/>
      <c r="C13" s="1009" t="n">
        <v>0.017</v>
      </c>
    </row>
    <row r="14" customFormat="false" ht="18" hidden="false" customHeight="true" outlineLevel="0" collapsed="false">
      <c r="A14" s="1010" t="s">
        <v>438</v>
      </c>
      <c r="B14" s="1008"/>
      <c r="C14" s="1009" t="n">
        <v>0.017</v>
      </c>
    </row>
    <row r="15" customFormat="false" ht="18" hidden="false" customHeight="true" outlineLevel="0" collapsed="false">
      <c r="A15" s="1010" t="s">
        <v>439</v>
      </c>
      <c r="B15" s="1008"/>
      <c r="C15" s="1009" t="n">
        <v>0.023</v>
      </c>
    </row>
    <row r="16" customFormat="false" ht="18" hidden="false" customHeight="true" outlineLevel="0" collapsed="false">
      <c r="A16" s="1010" t="s">
        <v>440</v>
      </c>
      <c r="B16" s="1008"/>
      <c r="C16" s="1009" t="n">
        <v>0.016</v>
      </c>
    </row>
    <row r="17" customFormat="false" ht="18" hidden="false" customHeight="true" outlineLevel="0" collapsed="false">
      <c r="A17" s="1010" t="s">
        <v>442</v>
      </c>
      <c r="B17" s="1008"/>
      <c r="C17" s="1009" t="n">
        <v>0.016</v>
      </c>
    </row>
    <row r="18" customFormat="false" ht="18" hidden="false" customHeight="true" outlineLevel="0" collapsed="false">
      <c r="A18" s="1010" t="s">
        <v>443</v>
      </c>
      <c r="B18" s="1008"/>
      <c r="C18" s="1009" t="n">
        <v>0.016</v>
      </c>
    </row>
    <row r="19" customFormat="false" ht="18" hidden="false" customHeight="true" outlineLevel="0" collapsed="false">
      <c r="A19" s="1010" t="s">
        <v>445</v>
      </c>
      <c r="B19" s="1008"/>
      <c r="C19" s="1009" t="n">
        <v>0.008</v>
      </c>
    </row>
    <row r="20" customFormat="false" ht="18" hidden="false" customHeight="true" outlineLevel="0" collapsed="false">
      <c r="A20" s="1010" t="s">
        <v>446</v>
      </c>
      <c r="B20" s="1008"/>
      <c r="C20" s="1009" t="n">
        <v>0.008</v>
      </c>
    </row>
    <row r="21" customFormat="false" ht="18" hidden="false" customHeight="true" outlineLevel="0" collapsed="false">
      <c r="A21" s="1010" t="s">
        <v>447</v>
      </c>
      <c r="B21" s="1008"/>
      <c r="C21" s="1009" t="n">
        <v>0.005</v>
      </c>
    </row>
    <row r="22" customFormat="false" ht="18" hidden="false" customHeight="true" outlineLevel="0" collapsed="false">
      <c r="A22" s="1010" t="s">
        <v>448</v>
      </c>
      <c r="B22" s="1008"/>
      <c r="C22" s="1009" t="n">
        <v>0.005</v>
      </c>
    </row>
    <row r="23" customFormat="false" ht="18" hidden="false" customHeight="true" outlineLevel="0" collapsed="false">
      <c r="A23" s="1010" t="s">
        <v>449</v>
      </c>
      <c r="B23" s="1008"/>
      <c r="C23" s="1009" t="n">
        <v>0.005</v>
      </c>
    </row>
    <row r="24" customFormat="false" ht="18" hidden="false" customHeight="true" outlineLevel="0" collapsed="false">
      <c r="A24" s="1011" t="s">
        <v>450</v>
      </c>
      <c r="B24" s="1012"/>
      <c r="C24" s="1009" t="n">
        <v>0.005</v>
      </c>
    </row>
    <row r="25" customFormat="false" ht="18" hidden="false" customHeight="true" outlineLevel="0" collapsed="false">
      <c r="A25" s="1013" t="s">
        <v>451</v>
      </c>
      <c r="B25" s="1014"/>
      <c r="C25" s="1015" t="n">
        <v>0.024</v>
      </c>
    </row>
    <row r="26" customFormat="false" ht="18" hidden="false" customHeight="true" outlineLevel="0" collapsed="false">
      <c r="A26" s="1011" t="s">
        <v>455</v>
      </c>
      <c r="B26" s="1012"/>
      <c r="C26" s="1016" t="n">
        <v>0.011</v>
      </c>
    </row>
    <row r="27" customFormat="false" ht="18" hidden="false" customHeight="true" outlineLevel="0" collapsed="false">
      <c r="A27" s="1010" t="s">
        <v>459</v>
      </c>
      <c r="B27" s="1008"/>
      <c r="C27" s="1009" t="n">
        <v>0.011</v>
      </c>
    </row>
    <row r="28" customFormat="false" ht="18" hidden="false" customHeight="true" outlineLevel="0" collapsed="false">
      <c r="A28" s="1010" t="s">
        <v>460</v>
      </c>
      <c r="B28" s="1008"/>
      <c r="C28" s="1009" t="n">
        <v>0.01</v>
      </c>
    </row>
    <row r="29" customFormat="false" ht="18" hidden="false" customHeight="true" outlineLevel="0" collapsed="false">
      <c r="A29" s="1010" t="s">
        <v>461</v>
      </c>
      <c r="B29" s="1008"/>
      <c r="C29" s="1009" t="n">
        <v>0.015</v>
      </c>
    </row>
    <row r="30" customFormat="false" ht="18" hidden="false" customHeight="true" outlineLevel="0" collapsed="false">
      <c r="A30" s="1010" t="s">
        <v>462</v>
      </c>
      <c r="B30" s="1008"/>
      <c r="C30" s="1009" t="n">
        <v>0.023</v>
      </c>
    </row>
    <row r="31" customFormat="false" ht="18" hidden="false" customHeight="true" outlineLevel="0" collapsed="false">
      <c r="A31" s="1010" t="s">
        <v>463</v>
      </c>
      <c r="B31" s="1008"/>
      <c r="C31" s="1009" t="n">
        <v>0.017</v>
      </c>
    </row>
    <row r="32" customFormat="false" ht="18" hidden="false" customHeight="true" outlineLevel="0" collapsed="false">
      <c r="A32" s="1010" t="s">
        <v>464</v>
      </c>
      <c r="B32" s="1008"/>
      <c r="C32" s="1009" t="n">
        <v>0.023</v>
      </c>
    </row>
    <row r="33" customFormat="false" ht="18" hidden="false" customHeight="true" outlineLevel="0" collapsed="false">
      <c r="A33" s="1010" t="s">
        <v>465</v>
      </c>
      <c r="B33" s="1008"/>
      <c r="C33" s="1009" t="n">
        <v>0.016</v>
      </c>
    </row>
    <row r="34" customFormat="false" ht="18" hidden="false" customHeight="true" outlineLevel="0" collapsed="false">
      <c r="A34" s="1010" t="s">
        <v>466</v>
      </c>
      <c r="B34" s="1008"/>
      <c r="C34" s="1009" t="n">
        <v>0.008</v>
      </c>
    </row>
    <row r="35" customFormat="false" ht="18" hidden="false" customHeight="true" outlineLevel="0" collapsed="false">
      <c r="A35" s="1010" t="s">
        <v>467</v>
      </c>
      <c r="B35" s="1008"/>
      <c r="C35" s="1009" t="n">
        <v>0.005</v>
      </c>
    </row>
    <row r="36" customFormat="false" ht="18" hidden="false" customHeight="true" outlineLevel="0" collapsed="false">
      <c r="A36" s="1011" t="s">
        <v>468</v>
      </c>
      <c r="B36" s="1012"/>
      <c r="C36" s="1016" t="n">
        <v>0.005</v>
      </c>
    </row>
  </sheetData>
  <mergeCells count="3">
    <mergeCell ref="A2:B2"/>
    <mergeCell ref="E2:G2"/>
    <mergeCell ref="E3:G3"/>
  </mergeCells>
  <printOptions headings="false" gridLines="false" gridLinesSet="true" horizontalCentered="false" verticalCentered="false"/>
  <pageMargins left="0.75" right="0.75" top="0.729861111111111" bottom="0.52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LibreOffice/5.2.4.2$Windows_x86 LibreOffice_project/3d5603e1122f0f102b62521720ab13a38a4e0eb0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2021-03-17T09:08:00Z</dcterms:created>
  <dc:creator/>
  <dc:description/>
  <dc:language>ja-JP</dc:language>
  <cp:lastModifiedBy/>
  <dcterms:modified xsi:type="dcterms:W3CDTF">2022-08-23T17:22:23Z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